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FEE81EA1-EE8E-4C63-8963-5A1BD30455F1}" xr6:coauthVersionLast="47" xr6:coauthVersionMax="47" xr10:uidLastSave="{00000000-0000-0000-0000-000000000000}"/>
  <bookViews>
    <workbookView xWindow="-21570" yWindow="-525" windowWidth="18360" windowHeight="13965" activeTab="1" xr2:uid="{00000000-000D-0000-FFFF-FFFF00000000}"/>
  </bookViews>
  <sheets>
    <sheet name="Chart" sheetId="4" r:id="rId1"/>
    <sheet name="Debt Data" sheetId="2" r:id="rId2"/>
  </sheets>
  <definedNames>
    <definedName name="Title1">'Debt Data'!$A$2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3" i="2"/>
  <c r="E4" i="2"/>
  <c r="E5" i="2"/>
  <c r="E6" i="2"/>
  <c r="C7" i="2"/>
  <c r="C3" i="2" l="1"/>
  <c r="B3" i="2"/>
  <c r="C4" i="2"/>
  <c r="B4" i="2"/>
  <c r="C5" i="2"/>
  <c r="B5" i="2"/>
  <c r="C6" i="2"/>
  <c r="B6" i="2"/>
  <c r="B7" i="2"/>
</calcChain>
</file>

<file path=xl/sharedStrings.xml><?xml version="1.0" encoding="utf-8"?>
<sst xmlns="http://schemas.openxmlformats.org/spreadsheetml/2006/main" count="6" uniqueCount="6">
  <si>
    <t>Fiscal Year</t>
  </si>
  <si>
    <t>Revenue-Supported Debt</t>
  </si>
  <si>
    <t>Tax-Supported Debt</t>
  </si>
  <si>
    <t>Tax-Supported and Revenue-Supported Debt</t>
  </si>
  <si>
    <t>Total</t>
  </si>
  <si>
    <t>Lease-Revenue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</si>
</sst>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vertical="top"/>
    </xf>
    <xf numFmtId="0" fontId="0" fillId="0" borderId="1" xfId="0" applyBorder="1"/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 vertical="center"/>
    </xf>
    <xf numFmtId="43" fontId="0" fillId="0" borderId="0" xfId="1" applyFont="1"/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B8F266B1-9F75-4B5A-8E07-620A967FC4FD}"/>
  </tableStyles>
  <colors>
    <mruColors>
      <color rgb="FF00518E"/>
      <color rgb="FFE277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2020-2024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2387999729281"/>
          <c:y val="0.12952667107728047"/>
          <c:w val="0.86231183496785657"/>
          <c:h val="0.742802937118499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'Debt Data'!$B$2</c:f>
              <c:strCache>
                <c:ptCount val="1"/>
                <c:pt idx="0">
                  <c:v>Tax-Supported Debt</c:v>
                </c:pt>
              </c:strCache>
            </c:strRef>
          </c:tx>
          <c:spPr>
            <a:solidFill>
              <a:srgbClr val="00518E"/>
            </a:solidFill>
          </c:spPr>
          <c:invertIfNegative val="0"/>
          <c:dLbls>
            <c:delete val="1"/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Data'!$B$3:$B$7</c:f>
              <c:numCache>
                <c:formatCode>"$"#,##0.00</c:formatCode>
                <c:ptCount val="5"/>
                <c:pt idx="0">
                  <c:v>764685000</c:v>
                </c:pt>
                <c:pt idx="1">
                  <c:v>857075000</c:v>
                </c:pt>
                <c:pt idx="2">
                  <c:v>907954000</c:v>
                </c:pt>
                <c:pt idx="3">
                  <c:v>1044895000</c:v>
                </c:pt>
                <c:pt idx="4">
                  <c:v>1074725000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5-4975-9911-74CD417BE6D7}"/>
            </c:ext>
          </c:extLst>
        </c:ser>
        <c:ser>
          <c:idx val="2"/>
          <c:order val="1"/>
          <c:tx>
            <c:strRef>
              <c:f>'Debt Data'!$C$2</c:f>
              <c:strCache>
                <c:ptCount val="1"/>
                <c:pt idx="0">
                  <c:v>Revenue-Supported Debt</c:v>
                </c:pt>
              </c:strCache>
            </c:strRef>
          </c:tx>
          <c:spPr>
            <a:solidFill>
              <a:srgbClr val="E2771E"/>
            </a:solidFill>
          </c:spPr>
          <c:invertIfNegative val="0"/>
          <c:dLbls>
            <c:delete val="1"/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Data'!$C$3:$C$7</c:f>
              <c:numCache>
                <c:formatCode>"$"#,##0.00</c:formatCode>
                <c:ptCount val="5"/>
                <c:pt idx="0">
                  <c:v>1271490000</c:v>
                </c:pt>
                <c:pt idx="1">
                  <c:v>1334350000</c:v>
                </c:pt>
                <c:pt idx="2">
                  <c:v>1396000000</c:v>
                </c:pt>
                <c:pt idx="3">
                  <c:v>1539585000</c:v>
                </c:pt>
                <c:pt idx="4">
                  <c:v>1733740000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5-4975-9911-74CD417BE6D7}"/>
            </c:ext>
          </c:extLst>
        </c:ser>
        <c:ser>
          <c:idx val="0"/>
          <c:order val="2"/>
          <c:tx>
            <c:strRef>
              <c:f>'Debt Data'!$D$2</c:f>
              <c:strCache>
                <c:ptCount val="1"/>
                <c:pt idx="0">
                  <c:v>Lease-Revenue Debt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6525-443F-9389-977EE891750D}"/>
              </c:ext>
            </c:extLst>
          </c:dPt>
          <c:dLbls>
            <c:delete val="1"/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Data'!$D$3:$D$7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25295000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F-45F9-82B8-9DBA17B26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889344"/>
        <c:axId val="38895616"/>
      </c:barChart>
      <c:catAx>
        <c:axId val="388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</c:spPr>
        <c:crossAx val="38895616"/>
        <c:crosses val="autoZero"/>
        <c:auto val="1"/>
        <c:lblAlgn val="ctr"/>
        <c:lblOffset val="100"/>
        <c:noMultiLvlLbl val="0"/>
      </c:catAx>
      <c:valAx>
        <c:axId val="388956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38889344"/>
        <c:crosses val="autoZero"/>
        <c:crossBetween val="between"/>
        <c:majorUnit val="200000000"/>
      </c:valAx>
    </c:plotArea>
    <c:legend>
      <c:legendPos val="b"/>
      <c:layout>
        <c:manualLayout>
          <c:xMode val="edge"/>
          <c:yMode val="edge"/>
          <c:x val="0.32412897197576296"/>
          <c:y val="0.92905551561588173"/>
          <c:w val="0.66260018975608792"/>
          <c:h val="4.5818189653504093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Time trend for last five years showing total outstanding tax-supported and revenue-supported debt; and" title="Tax Supported and Revenue Supported Debt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abSelected="1" zoomScaleNormal="100" workbookViewId="0">
      <selection activeCell="E19" sqref="E18:E19"/>
    </sheetView>
  </sheetViews>
  <sheetFormatPr defaultColWidth="9.28515625" defaultRowHeight="15" x14ac:dyDescent="0.25"/>
  <cols>
    <col min="1" max="1" width="12.28515625" bestFit="1" customWidth="1"/>
    <col min="2" max="2" width="27.85546875" bestFit="1" customWidth="1"/>
    <col min="3" max="3" width="27.7109375" bestFit="1" customWidth="1"/>
    <col min="4" max="4" width="27.7109375" customWidth="1"/>
    <col min="5" max="5" width="18.42578125" bestFit="1" customWidth="1"/>
    <col min="6" max="6" width="9.28515625" customWidth="1"/>
    <col min="7" max="7" width="16.85546875" bestFit="1" customWidth="1"/>
    <col min="9" max="9" width="11.7109375" bestFit="1" customWidth="1"/>
  </cols>
  <sheetData>
    <row r="1" spans="1:7" ht="28.5" customHeight="1" x14ac:dyDescent="0.25">
      <c r="A1" s="7" t="s">
        <v>3</v>
      </c>
      <c r="B1" s="7"/>
      <c r="C1" s="7"/>
      <c r="D1" s="5"/>
    </row>
    <row r="2" spans="1:7" x14ac:dyDescent="0.25">
      <c r="A2" s="1" t="s">
        <v>0</v>
      </c>
      <c r="B2" s="1" t="s">
        <v>2</v>
      </c>
      <c r="C2" s="1" t="s">
        <v>1</v>
      </c>
      <c r="D2" s="1" t="s">
        <v>5</v>
      </c>
      <c r="E2" s="1" t="s">
        <v>4</v>
      </c>
    </row>
    <row r="3" spans="1:7" x14ac:dyDescent="0.25">
      <c r="A3" s="2">
        <v>2020</v>
      </c>
      <c r="B3" s="3">
        <f>576670000+99425000+56890000+31700000</f>
        <v>764685000</v>
      </c>
      <c r="C3" s="3">
        <f>1045815000+225675000</f>
        <v>1271490000</v>
      </c>
      <c r="D3" s="3">
        <v>0</v>
      </c>
      <c r="E3" s="3">
        <f>SUM(B3:D3)</f>
        <v>2036175000</v>
      </c>
    </row>
    <row r="4" spans="1:7" x14ac:dyDescent="0.25">
      <c r="A4" s="2">
        <v>2021</v>
      </c>
      <c r="B4" s="3">
        <f>665220000+100540000+61730000+29585000</f>
        <v>857075000</v>
      </c>
      <c r="C4" s="3">
        <f>1114000000+220350000</f>
        <v>1334350000</v>
      </c>
      <c r="D4" s="3">
        <v>0</v>
      </c>
      <c r="E4" s="3">
        <f t="shared" ref="E4:E6" si="0">SUM(B4:D4)</f>
        <v>2191425000</v>
      </c>
    </row>
    <row r="5" spans="1:7" x14ac:dyDescent="0.25">
      <c r="A5" s="2">
        <v>2022</v>
      </c>
      <c r="B5" s="3">
        <f>688200000+70420000+121945000+27389000</f>
        <v>907954000</v>
      </c>
      <c r="C5" s="3">
        <f>1181130000+214870000</f>
        <v>1396000000</v>
      </c>
      <c r="D5" s="3">
        <v>0</v>
      </c>
      <c r="E5" s="3">
        <f t="shared" si="0"/>
        <v>2303954000</v>
      </c>
    </row>
    <row r="6" spans="1:7" x14ac:dyDescent="0.25">
      <c r="A6" s="2">
        <v>2023</v>
      </c>
      <c r="B6" s="3">
        <f>765665000+137535000+116585000+25110000</f>
        <v>1044895000</v>
      </c>
      <c r="C6" s="3">
        <f>1330375000+209210000</f>
        <v>1539585000</v>
      </c>
      <c r="D6" s="3">
        <v>0</v>
      </c>
      <c r="E6" s="3">
        <f t="shared" si="0"/>
        <v>2584480000</v>
      </c>
    </row>
    <row r="7" spans="1:7" x14ac:dyDescent="0.25">
      <c r="A7" s="2">
        <v>2024</v>
      </c>
      <c r="B7" s="3">
        <f>833375000+109375000+109235000+22740000</f>
        <v>1074725000</v>
      </c>
      <c r="C7" s="3">
        <f>1461990000+271750000</f>
        <v>1733740000</v>
      </c>
      <c r="D7" s="3">
        <v>25295000</v>
      </c>
      <c r="E7" s="3">
        <f>SUM(B7:D7)</f>
        <v>2833760000</v>
      </c>
    </row>
    <row r="8" spans="1:7" x14ac:dyDescent="0.25">
      <c r="B8" s="3"/>
      <c r="C8" s="4"/>
      <c r="D8" s="4"/>
      <c r="G8" s="6"/>
    </row>
    <row r="9" spans="1:7" x14ac:dyDescent="0.25">
      <c r="B9" s="3"/>
      <c r="C9" s="3"/>
      <c r="D9" s="3"/>
      <c r="G9" s="6"/>
    </row>
    <row r="10" spans="1:7" x14ac:dyDescent="0.25">
      <c r="B10" s="3"/>
      <c r="C10" s="3"/>
      <c r="D10" s="3"/>
      <c r="G10" s="6"/>
    </row>
    <row r="11" spans="1:7" x14ac:dyDescent="0.25">
      <c r="B11" s="3"/>
      <c r="C11" s="3"/>
      <c r="D11" s="3"/>
      <c r="G11" s="6"/>
    </row>
    <row r="12" spans="1:7" x14ac:dyDescent="0.25">
      <c r="B12" s="3"/>
      <c r="C12" s="3"/>
      <c r="D12" s="3"/>
      <c r="G12" s="6"/>
    </row>
    <row r="13" spans="1:7" x14ac:dyDescent="0.25">
      <c r="B13" s="3"/>
      <c r="C13" s="3"/>
      <c r="D13" s="3"/>
      <c r="G13" s="6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Debt Data</vt:lpstr>
      <vt:lpstr>Chart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2017-07-21T20:49:34Z</dcterms:created>
  <dcterms:modified xsi:type="dcterms:W3CDTF">2025-03-20T15:13:25Z</dcterms:modified>
</cp:coreProperties>
</file>