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defaultThemeVersion="124226"/>
  <xr:revisionPtr revIDLastSave="0" documentId="13_ncr:1_{32E14351-D368-45E9-A77E-85712D3A4315}" xr6:coauthVersionLast="47" xr6:coauthVersionMax="47" xr10:uidLastSave="{00000000-0000-0000-0000-000000000000}"/>
  <bookViews>
    <workbookView xWindow="30600" yWindow="-120" windowWidth="29040" windowHeight="15720" activeTab="1" xr2:uid="{00000000-000D-0000-FFFF-FFFF00000000}"/>
  </bookViews>
  <sheets>
    <sheet name="Chart" sheetId="5" r:id="rId1"/>
    <sheet name="Debt Data" sheetId="2" r:id="rId2"/>
  </sheets>
  <definedNames>
    <definedName name="fye">OFFSET('Debt Data'!$A$3, 0, 0, COUNTA('Debt Data'!$A:$A)-2, 1)</definedName>
    <definedName name="lease_supported">OFFSET(fye,0,3)</definedName>
    <definedName name="revenue_supported">OFFSET(fye,0,2)</definedName>
    <definedName name="tax_supported">OFFSET(fye,0,1)</definedName>
    <definedName name="Title1">'Debt Data'!$A$2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" l="1"/>
  <c r="B8" i="2"/>
  <c r="C8" i="2"/>
  <c r="A1" i="2" l="1"/>
  <c r="C7" i="2"/>
  <c r="C3" i="2" l="1"/>
  <c r="B3" i="2"/>
  <c r="E3" i="2" s="1"/>
  <c r="C4" i="2"/>
  <c r="B4" i="2"/>
  <c r="E4" i="2" s="1"/>
  <c r="C5" i="2"/>
  <c r="B5" i="2"/>
  <c r="E5" i="2" s="1"/>
  <c r="C6" i="2"/>
  <c r="B6" i="2"/>
  <c r="E6" i="2" s="1"/>
  <c r="B7" i="2"/>
  <c r="E7" i="2" s="1"/>
</calcChain>
</file>

<file path=xl/sharedStrings.xml><?xml version="1.0" encoding="utf-8"?>
<sst xmlns="http://schemas.openxmlformats.org/spreadsheetml/2006/main" count="5" uniqueCount="5">
  <si>
    <t>Fiscal Year</t>
  </si>
  <si>
    <t>Revenue-Supported Debt</t>
  </si>
  <si>
    <t>Tax-Supported Debt</t>
  </si>
  <si>
    <t>Total</t>
  </si>
  <si>
    <t>Lease-Revenue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</si>
</sst>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1" fillId="0" borderId="0" xfId="0" applyFont="1" applyAlignment="1">
      <alignment vertical="top"/>
    </xf>
    <xf numFmtId="0" fontId="0" fillId="0" borderId="1" xfId="0" applyBorder="1"/>
    <xf numFmtId="164" fontId="0" fillId="0" borderId="0" xfId="0" applyNumberFormat="1"/>
    <xf numFmtId="43" fontId="0" fillId="0" borderId="0" xfId="1" applyFont="1"/>
    <xf numFmtId="43" fontId="0" fillId="0" borderId="0" xfId="0" applyNumberFormat="1"/>
    <xf numFmtId="0" fontId="1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B8F266B1-9F75-4B5A-8E07-620A967FC4FD}"/>
  </tableStyles>
  <colors>
    <mruColors>
      <color rgb="FF88A66A"/>
      <color rgb="FFBFE4FF"/>
      <color rgb="FF3B5675"/>
      <color rgb="FF00518E"/>
      <color rgb="FFE277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'Debt Data'!$A$1:$E$1</c:f>
          <c:strCache>
            <c:ptCount val="5"/>
            <c:pt idx="0">
              <c:v>Tax-Supported and Revenue-Supported Debt - Fiscal 2020-2025</c:v>
            </c:pt>
          </c:strCache>
        </c:strRef>
      </c:tx>
      <c:overlay val="0"/>
      <c:txPr>
        <a:bodyPr/>
        <a:lstStyle/>
        <a:p>
          <a:pPr>
            <a:defRPr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572387999729281"/>
          <c:y val="0.12952667107728047"/>
          <c:w val="0.86231183496785657"/>
          <c:h val="0.7428029371184998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'Debt Data'!$B$2</c:f>
              <c:strCache>
                <c:ptCount val="1"/>
                <c:pt idx="0">
                  <c:v>Tax-Supported Debt</c:v>
                </c:pt>
              </c:strCache>
            </c:strRef>
          </c:tx>
          <c:spPr>
            <a:solidFill>
              <a:srgbClr val="3B5675"/>
            </a:solidFill>
            <a:ln>
              <a:solidFill>
                <a:srgbClr val="00518E"/>
              </a:solidFill>
            </a:ln>
          </c:spPr>
          <c:invertIfNegative val="0"/>
          <c:dLbls>
            <c:delete val="1"/>
          </c:dLbls>
          <c:cat>
            <c:numRef>
              <c:f>[0]!fye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[0]!tax_supported</c:f>
              <c:numCache>
                <c:formatCode>"$"#,##0.00</c:formatCode>
                <c:ptCount val="6"/>
                <c:pt idx="0">
                  <c:v>764685000</c:v>
                </c:pt>
                <c:pt idx="1">
                  <c:v>857075000</c:v>
                </c:pt>
                <c:pt idx="2">
                  <c:v>907954000</c:v>
                </c:pt>
                <c:pt idx="3">
                  <c:v>1044895000</c:v>
                </c:pt>
                <c:pt idx="4">
                  <c:v>1074725000</c:v>
                </c:pt>
                <c:pt idx="5">
                  <c:v>1094195000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85-4C9D-A128-E9A338C65B04}"/>
            </c:ext>
          </c:extLst>
        </c:ser>
        <c:ser>
          <c:idx val="2"/>
          <c:order val="1"/>
          <c:tx>
            <c:strRef>
              <c:f>'Debt Data'!$C$2</c:f>
              <c:strCache>
                <c:ptCount val="1"/>
                <c:pt idx="0">
                  <c:v>Revenue-Supported Debt</c:v>
                </c:pt>
              </c:strCache>
            </c:strRef>
          </c:tx>
          <c:spPr>
            <a:solidFill>
              <a:srgbClr val="BFE4FF"/>
            </a:solidFill>
          </c:spPr>
          <c:invertIfNegative val="0"/>
          <c:dLbls>
            <c:delete val="1"/>
          </c:dLbls>
          <c:cat>
            <c:numRef>
              <c:f>[0]!fye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[0]!revenue_supported</c:f>
              <c:numCache>
                <c:formatCode>"$"#,##0.00</c:formatCode>
                <c:ptCount val="6"/>
                <c:pt idx="0">
                  <c:v>1271490000</c:v>
                </c:pt>
                <c:pt idx="1">
                  <c:v>1334350000</c:v>
                </c:pt>
                <c:pt idx="2">
                  <c:v>1396000000</c:v>
                </c:pt>
                <c:pt idx="3">
                  <c:v>1539585000</c:v>
                </c:pt>
                <c:pt idx="4">
                  <c:v>1733740000</c:v>
                </c:pt>
                <c:pt idx="5">
                  <c:v>2031090000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85-4C9D-A128-E9A338C65B04}"/>
            </c:ext>
          </c:extLst>
        </c:ser>
        <c:ser>
          <c:idx val="0"/>
          <c:order val="2"/>
          <c:tx>
            <c:strRef>
              <c:f>'Debt Data'!$D$2</c:f>
              <c:strCache>
                <c:ptCount val="1"/>
                <c:pt idx="0">
                  <c:v>Lease-Revenue Debt</c:v>
                </c:pt>
              </c:strCache>
            </c:strRef>
          </c:tx>
          <c:spPr>
            <a:solidFill>
              <a:srgbClr val="88A66A"/>
            </a:solidFill>
          </c:spPr>
          <c:invertIfNegative val="0"/>
          <c:dPt>
            <c:idx val="4"/>
            <c:invertIfNegative val="0"/>
            <c:bubble3D val="0"/>
            <c:spPr>
              <a:solidFill>
                <a:srgbClr val="88A66A"/>
              </a:solidFill>
              <a:ln>
                <a:solidFill>
                  <a:srgbClr val="92D05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D685-4C9D-A128-E9A338C65B04}"/>
              </c:ext>
            </c:extLst>
          </c:dPt>
          <c:dLbls>
            <c:delete val="1"/>
          </c:dLbls>
          <c:cat>
            <c:numRef>
              <c:f>[0]!fye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[0]!lease_supported</c:f>
              <c:numCache>
                <c:formatCode>"$"#,##0.00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25295000</c:v>
                </c:pt>
                <c:pt idx="5">
                  <c:v>24855000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85-4C9D-A128-E9A338C65B0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8889344"/>
        <c:axId val="38895616"/>
      </c:barChart>
      <c:catAx>
        <c:axId val="38889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/>
          </a:solidFill>
        </c:spPr>
        <c:crossAx val="38895616"/>
        <c:crosses val="autoZero"/>
        <c:auto val="1"/>
        <c:lblAlgn val="ctr"/>
        <c:lblOffset val="100"/>
        <c:noMultiLvlLbl val="0"/>
      </c:catAx>
      <c:valAx>
        <c:axId val="38895616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38889344"/>
        <c:crosses val="autoZero"/>
        <c:crossBetween val="between"/>
        <c:majorUnit val="200000000"/>
      </c:valAx>
    </c:plotArea>
    <c:legend>
      <c:legendPos val="b"/>
      <c:layout>
        <c:manualLayout>
          <c:xMode val="edge"/>
          <c:yMode val="edge"/>
          <c:x val="0.10448799728360031"/>
          <c:y val="0.92905551561588173"/>
          <c:w val="0.88224119115740418"/>
          <c:h val="4.5818189653504093E-2"/>
        </c:manualLayout>
      </c:layout>
      <c:overlay val="0"/>
      <c:txPr>
        <a:bodyPr/>
        <a:lstStyle/>
        <a:p>
          <a:pPr>
            <a:defRPr sz="1200" b="1"/>
          </a:pPr>
          <a:endParaRPr lang="en-US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2A0B5A1-2C83-4AF9-8897-49F2A7C539BF}">
  <sheetPr/>
  <sheetViews>
    <sheetView zoomScale="11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963" cy="6281777"/>
    <xdr:graphicFrame macro="">
      <xdr:nvGraphicFramePr>
        <xdr:cNvPr id="2" name="Chart 1" descr="Time trend for last five years showing total outstanding tax-supported and revenue-supported debt; and" title="Tax Supported and Revenue Supported Debt ">
          <a:extLst>
            <a:ext uri="{FF2B5EF4-FFF2-40B4-BE49-F238E27FC236}">
              <a16:creationId xmlns:a16="http://schemas.microsoft.com/office/drawing/2014/main" id="{2B243719-F27D-EE1B-86B0-8D0890EA14C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1"/>
  <sheetViews>
    <sheetView tabSelected="1" zoomScaleNormal="100" workbookViewId="0">
      <selection activeCell="E8" sqref="E8"/>
    </sheetView>
  </sheetViews>
  <sheetFormatPr defaultColWidth="9.28515625" defaultRowHeight="15" x14ac:dyDescent="0.25"/>
  <cols>
    <col min="1" max="1" width="12.28515625" bestFit="1" customWidth="1"/>
    <col min="2" max="2" width="27.85546875" bestFit="1" customWidth="1"/>
    <col min="3" max="3" width="27.7109375" bestFit="1" customWidth="1"/>
    <col min="4" max="4" width="27.7109375" customWidth="1"/>
    <col min="5" max="5" width="18.42578125" bestFit="1" customWidth="1"/>
    <col min="6" max="6" width="9.28515625" customWidth="1"/>
    <col min="7" max="7" width="16.85546875" bestFit="1" customWidth="1"/>
    <col min="9" max="9" width="11.7109375" bestFit="1" customWidth="1"/>
    <col min="11" max="11" width="16.85546875" bestFit="1" customWidth="1"/>
  </cols>
  <sheetData>
    <row r="1" spans="1:11" ht="28.5" customHeight="1" x14ac:dyDescent="0.25">
      <c r="A1" s="6" t="str">
        <f>"Tax-Supported and Revenue-Supported Debt - Fiscal 2020-2025"</f>
        <v>Tax-Supported and Revenue-Supported Debt - Fiscal 2020-2025</v>
      </c>
      <c r="B1" s="6"/>
      <c r="C1" s="6"/>
      <c r="D1" s="6"/>
      <c r="E1" s="6"/>
    </row>
    <row r="2" spans="1:11" x14ac:dyDescent="0.25">
      <c r="A2" s="1" t="s">
        <v>0</v>
      </c>
      <c r="B2" s="1" t="s">
        <v>2</v>
      </c>
      <c r="C2" s="1" t="s">
        <v>1</v>
      </c>
      <c r="D2" s="1" t="s">
        <v>4</v>
      </c>
      <c r="E2" s="1" t="s">
        <v>3</v>
      </c>
      <c r="H2" s="1"/>
    </row>
    <row r="3" spans="1:11" x14ac:dyDescent="0.25">
      <c r="A3" s="2">
        <v>2020</v>
      </c>
      <c r="B3" s="3">
        <f>576670000+99425000+56890000+31700000</f>
        <v>764685000</v>
      </c>
      <c r="C3" s="3">
        <f>1045815000+225675000</f>
        <v>1271490000</v>
      </c>
      <c r="D3" s="3">
        <v>0</v>
      </c>
      <c r="E3" s="3">
        <f>SUM(B3:D3)</f>
        <v>2036175000</v>
      </c>
    </row>
    <row r="4" spans="1:11" x14ac:dyDescent="0.25">
      <c r="A4" s="2">
        <v>2021</v>
      </c>
      <c r="B4" s="3">
        <f>665220000+100540000+61730000+29585000</f>
        <v>857075000</v>
      </c>
      <c r="C4" s="3">
        <f>1114000000+220350000</f>
        <v>1334350000</v>
      </c>
      <c r="D4" s="3">
        <v>0</v>
      </c>
      <c r="E4" s="3">
        <f t="shared" ref="E4:E6" si="0">SUM(B4:D4)</f>
        <v>2191425000</v>
      </c>
    </row>
    <row r="5" spans="1:11" x14ac:dyDescent="0.25">
      <c r="A5" s="2">
        <v>2022</v>
      </c>
      <c r="B5" s="3">
        <f>688200000+70420000+121945000+27389000</f>
        <v>907954000</v>
      </c>
      <c r="C5" s="3">
        <f>1181130000+214870000</f>
        <v>1396000000</v>
      </c>
      <c r="D5" s="3">
        <v>0</v>
      </c>
      <c r="E5" s="3">
        <f t="shared" si="0"/>
        <v>2303954000</v>
      </c>
    </row>
    <row r="6" spans="1:11" x14ac:dyDescent="0.25">
      <c r="A6" s="2">
        <v>2023</v>
      </c>
      <c r="B6" s="3">
        <f>765665000+137535000+116585000+25110000</f>
        <v>1044895000</v>
      </c>
      <c r="C6" s="3">
        <f>1330375000+209210000</f>
        <v>1539585000</v>
      </c>
      <c r="D6" s="3">
        <v>0</v>
      </c>
      <c r="E6" s="3">
        <f t="shared" si="0"/>
        <v>2584480000</v>
      </c>
    </row>
    <row r="7" spans="1:11" x14ac:dyDescent="0.25">
      <c r="A7" s="2">
        <v>2024</v>
      </c>
      <c r="B7" s="3">
        <f>833375000+109375000+109235000+22740000</f>
        <v>1074725000</v>
      </c>
      <c r="C7" s="3">
        <f>1461990000+271750000</f>
        <v>1733740000</v>
      </c>
      <c r="D7" s="3">
        <v>25295000</v>
      </c>
      <c r="E7" s="3">
        <f>SUM(B7:D7)</f>
        <v>2833760000</v>
      </c>
    </row>
    <row r="8" spans="1:11" x14ac:dyDescent="0.25">
      <c r="A8" s="2">
        <v>2025</v>
      </c>
      <c r="B8" s="3">
        <f>826890000+101290000+145735000+20280000</f>
        <v>1094195000</v>
      </c>
      <c r="C8" s="3">
        <f>1693770000+337320000</f>
        <v>2031090000</v>
      </c>
      <c r="D8" s="3">
        <v>24855000</v>
      </c>
      <c r="E8" s="3">
        <f>SUM(B8:D8)</f>
        <v>3150140000</v>
      </c>
      <c r="G8" s="4"/>
    </row>
    <row r="9" spans="1:11" x14ac:dyDescent="0.25">
      <c r="B9" s="3"/>
      <c r="C9" s="3"/>
      <c r="D9" s="3"/>
      <c r="G9" s="4"/>
    </row>
    <row r="10" spans="1:11" x14ac:dyDescent="0.25">
      <c r="B10" s="3"/>
      <c r="C10" s="3"/>
      <c r="D10" s="3"/>
      <c r="G10" s="4"/>
    </row>
    <row r="11" spans="1:11" x14ac:dyDescent="0.25">
      <c r="B11" s="3"/>
      <c r="C11" s="3"/>
      <c r="D11" s="3"/>
      <c r="G11" s="4"/>
    </row>
    <row r="12" spans="1:11" x14ac:dyDescent="0.25">
      <c r="B12" s="3"/>
      <c r="C12" s="3"/>
      <c r="D12" s="3"/>
      <c r="G12" s="4"/>
    </row>
    <row r="14" spans="1:11" x14ac:dyDescent="0.25">
      <c r="K14" s="4"/>
    </row>
    <row r="15" spans="1:11" x14ac:dyDescent="0.25">
      <c r="K15" s="4"/>
    </row>
    <row r="16" spans="1:11" x14ac:dyDescent="0.25">
      <c r="K16" s="4"/>
    </row>
    <row r="17" spans="11:11" x14ac:dyDescent="0.25">
      <c r="K17" s="4"/>
    </row>
    <row r="18" spans="11:11" x14ac:dyDescent="0.25">
      <c r="K18" s="4"/>
    </row>
    <row r="19" spans="11:11" x14ac:dyDescent="0.25">
      <c r="K19" s="4"/>
    </row>
    <row r="20" spans="11:11" x14ac:dyDescent="0.25">
      <c r="K20" s="4"/>
    </row>
    <row r="21" spans="11:11" x14ac:dyDescent="0.25">
      <c r="K21" s="5"/>
    </row>
  </sheetData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Debt Data</vt:lpstr>
      <vt:lpstr>Chart</vt:lpstr>
      <vt:lpstr>Title1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2017-07-21T20:49:34Z</dcterms:created>
  <dcterms:modified xsi:type="dcterms:W3CDTF">2026-02-10T20:02:03Z</dcterms:modified>
</cp:coreProperties>
</file>