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chisilon\PRDDept\PLANNING &amp; RESOURCE MANAGEMENT\PLANNING\PARK PLAT REVIEW MATERIALS\Subdivisions\+Folder Template+\Fee Sheets\"/>
    </mc:Choice>
  </mc:AlternateContent>
  <xr:revisionPtr revIDLastSave="0" documentId="13_ncr:1_{89DF219B-D481-4009-AD12-1C5B3CA96010}" xr6:coauthVersionLast="36" xr6:coauthVersionMax="36" xr10:uidLastSave="{00000000-0000-0000-0000-000000000000}"/>
  <bookViews>
    <workbookView xWindow="0" yWindow="0" windowWidth="28800" windowHeight="12435" tabRatio="194" xr2:uid="{00000000-000D-0000-FFFF-FFFF00000000}"/>
  </bookViews>
  <sheets>
    <sheet name="FEE SHEET" sheetId="3" r:id="rId1"/>
  </sheets>
  <definedNames>
    <definedName name="_xlnm.Print_Area" localSheetId="0">'FEE SHEET'!$A$1:$J$40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4" i="3" s="1"/>
  <c r="C15" i="3" s="1"/>
  <c r="C18" i="3" s="1"/>
  <c r="C19" i="3" s="1"/>
  <c r="C21" i="3" s="1"/>
  <c r="C22" i="3" s="1"/>
  <c r="C23" i="3" l="1"/>
  <c r="C24" i="3" s="1"/>
  <c r="C25" i="3" s="1"/>
  <c r="C26" i="3" s="1"/>
  <c r="C27" i="3" s="1"/>
  <c r="C28" i="3" s="1"/>
  <c r="C29" i="3" s="1"/>
  <c r="C32" i="3" s="1"/>
  <c r="E15" i="3"/>
  <c r="E18" i="3" s="1"/>
  <c r="E22" i="3" s="1"/>
  <c r="C33" i="3" l="1"/>
  <c r="E32" i="3"/>
  <c r="E33" i="3" l="1"/>
  <c r="E21" i="3" l="1"/>
  <c r="E23" i="3" l="1"/>
  <c r="E25" i="3"/>
  <c r="E24" i="3"/>
  <c r="E19" i="3"/>
  <c r="E28" i="3" l="1"/>
  <c r="E27" i="3"/>
  <c r="E26" i="3"/>
  <c r="E29" i="3" l="1"/>
  <c r="E35" i="3" s="1"/>
  <c r="N6" i="3" s="1"/>
</calcChain>
</file>

<file path=xl/sharedStrings.xml><?xml version="1.0" encoding="utf-8"?>
<sst xmlns="http://schemas.openxmlformats.org/spreadsheetml/2006/main" count="78" uniqueCount="62">
  <si>
    <t>Conference Cost:</t>
  </si>
  <si>
    <t>Civil Engineering Cost:</t>
  </si>
  <si>
    <t>Design Engineering Cost:</t>
  </si>
  <si>
    <t>Single-Family Units:</t>
  </si>
  <si>
    <t>Multi-Family Units:</t>
  </si>
  <si>
    <t>TOTAL FEE-IN-LIEU</t>
  </si>
  <si>
    <t>Land Value (per acre):</t>
  </si>
  <si>
    <t>Population generated:</t>
  </si>
  <si>
    <t>Street Frontage Required:</t>
  </si>
  <si>
    <t>LAND FEE:</t>
  </si>
  <si>
    <t>DEVELOPMENT FEE:</t>
  </si>
  <si>
    <t>NEIGHBORHOOD
PARK</t>
  </si>
  <si>
    <t>Land Dedication Required:</t>
  </si>
  <si>
    <t>COMMUNITY PARK</t>
  </si>
  <si>
    <t>@ 3 Persons per unit</t>
  </si>
  <si>
    <t>@ 2 Persons per unit</t>
  </si>
  <si>
    <t>Street Frontage Cost:</t>
  </si>
  <si>
    <t>Water Infrastructure Cost:</t>
  </si>
  <si>
    <t>Sewer Infrastructure Cost:</t>
  </si>
  <si>
    <t>LAND COMPONENT</t>
  </si>
  <si>
    <t>DEVELOPMENT COMPONENT</t>
  </si>
  <si>
    <r>
      <t xml:space="preserve">LINE </t>
    </r>
    <r>
      <rPr>
        <b/>
        <sz val="11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x LINE </t>
    </r>
    <r>
      <rPr>
        <b/>
        <sz val="11"/>
        <color theme="1"/>
        <rFont val="Calibri"/>
        <family val="2"/>
        <scheme val="minor"/>
      </rPr>
      <t>16</t>
    </r>
  </si>
  <si>
    <r>
      <t xml:space="preserve">LINE </t>
    </r>
    <r>
      <rPr>
        <b/>
        <sz val="11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+ LINE </t>
    </r>
    <r>
      <rPr>
        <b/>
        <sz val="11"/>
        <color theme="1"/>
        <rFont val="Calibri"/>
        <family val="2"/>
        <scheme val="minor"/>
      </rPr>
      <t xml:space="preserve">15 </t>
    </r>
    <r>
      <rPr>
        <sz val="10"/>
        <color theme="1"/>
        <rFont val="Calibri"/>
        <family val="2"/>
        <scheme val="minor"/>
      </rPr>
      <t>+ LINE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17</t>
    </r>
  </si>
  <si>
    <t xml:space="preserve">   </t>
  </si>
  <si>
    <t xml:space="preserve">  </t>
  </si>
  <si>
    <t>NOTES</t>
  </si>
  <si>
    <t>See Notes</t>
  </si>
  <si>
    <t>INFRASTRUCTURE FEE:</t>
  </si>
  <si>
    <r>
      <rPr>
        <b/>
        <sz val="10"/>
        <color theme="1"/>
        <rFont val="Calibri"/>
        <family val="2"/>
        <scheme val="minor"/>
      </rPr>
      <t>10%</t>
    </r>
    <r>
      <rPr>
        <sz val="10"/>
        <color theme="1"/>
        <rFont val="Calibri"/>
        <family val="2"/>
        <scheme val="minor"/>
      </rPr>
      <t xml:space="preserve"> of (LINE </t>
    </r>
    <r>
      <rPr>
        <b/>
        <sz val="11"/>
        <color theme="1"/>
        <rFont val="Calibri"/>
        <family val="2"/>
        <scheme val="minor"/>
      </rPr>
      <t xml:space="preserve">9 </t>
    </r>
    <r>
      <rPr>
        <sz val="11"/>
        <color theme="1"/>
        <rFont val="Calibri"/>
        <family val="2"/>
        <scheme val="minor"/>
      </rPr>
      <t xml:space="preserve">+ </t>
    </r>
    <r>
      <rPr>
        <sz val="10"/>
        <color theme="1"/>
        <rFont val="Calibri"/>
        <family val="2"/>
        <scheme val="minor"/>
      </rPr>
      <t>LINE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10 </t>
    </r>
    <r>
      <rPr>
        <sz val="11"/>
        <color theme="1"/>
        <rFont val="Calibri"/>
        <family val="2"/>
        <scheme val="minor"/>
      </rPr>
      <t xml:space="preserve">+ </t>
    </r>
    <r>
      <rPr>
        <sz val="10"/>
        <color theme="1"/>
        <rFont val="Calibri"/>
        <family val="2"/>
        <scheme val="minor"/>
      </rPr>
      <t>LINE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</si>
  <si>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7</t>
    </r>
    <r>
      <rPr>
        <b/>
        <sz val="10"/>
        <color theme="1"/>
        <rFont val="Calibri"/>
        <family val="2"/>
        <scheme val="minor"/>
      </rPr>
      <t>%</t>
    </r>
    <r>
      <rPr>
        <sz val="10"/>
        <color theme="1"/>
        <rFont val="Calibri"/>
        <family val="2"/>
        <scheme val="minor"/>
      </rPr>
      <t xml:space="preserve"> of (LINE </t>
    </r>
    <r>
      <rPr>
        <b/>
        <sz val="11"/>
        <color theme="1"/>
        <rFont val="Calibri"/>
        <family val="2"/>
        <scheme val="minor"/>
      </rPr>
      <t xml:space="preserve">9 </t>
    </r>
    <r>
      <rPr>
        <sz val="11"/>
        <color theme="1"/>
        <rFont val="Calibri"/>
        <family val="2"/>
        <scheme val="minor"/>
      </rPr>
      <t xml:space="preserve">+ </t>
    </r>
    <r>
      <rPr>
        <sz val="10"/>
        <color theme="1"/>
        <rFont val="Calibri"/>
        <family val="2"/>
        <scheme val="minor"/>
      </rPr>
      <t>LINE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10 </t>
    </r>
    <r>
      <rPr>
        <sz val="11"/>
        <color theme="1"/>
        <rFont val="Calibri"/>
        <family val="2"/>
        <scheme val="minor"/>
      </rPr>
      <t xml:space="preserve">+ </t>
    </r>
    <r>
      <rPr>
        <sz val="10"/>
        <color theme="1"/>
        <rFont val="Calibri"/>
        <family val="2"/>
        <scheme val="minor"/>
      </rPr>
      <t>LINE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)</t>
    </r>
  </si>
  <si>
    <r>
      <t xml:space="preserve">LINE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x </t>
    </r>
    <r>
      <rPr>
        <b/>
        <sz val="11"/>
        <color theme="1"/>
        <rFont val="Calibri"/>
        <family val="2"/>
        <scheme val="minor"/>
      </rPr>
      <t>3.75</t>
    </r>
    <r>
      <rPr>
        <sz val="10"/>
        <color theme="1"/>
        <rFont val="Calibri"/>
        <family val="2"/>
        <scheme val="minor"/>
      </rPr>
      <t xml:space="preserve"> Acres (per 1,000 Population)</t>
    </r>
  </si>
  <si>
    <r>
      <t xml:space="preserve">LINE </t>
    </r>
    <r>
      <rPr>
        <b/>
        <sz val="11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x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LINE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5</t>
    </r>
  </si>
  <si>
    <r>
      <t xml:space="preserve">  </t>
    </r>
    <r>
      <rPr>
        <i/>
        <u/>
        <sz val="10"/>
        <color theme="1"/>
        <rFont val="Calibri"/>
        <family val="2"/>
        <scheme val="minor"/>
      </rPr>
      <t>BASED ON</t>
    </r>
    <r>
      <rPr>
        <sz val="13"/>
        <color theme="1"/>
        <rFont val="Calibri"/>
        <family val="2"/>
        <scheme val="minor"/>
      </rPr>
      <t xml:space="preserve"> 2019 NEIGHBORHOOD AND COMMUNITY PARK POLICY </t>
    </r>
  </si>
  <si>
    <r>
      <t xml:space="preserve">LINE </t>
    </r>
    <r>
      <rPr>
        <b/>
        <sz val="11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(x 3 persons/unit) + LINE 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(x 2 persons/unit)</t>
    </r>
  </si>
  <si>
    <r>
      <rPr>
        <b/>
        <sz val="12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highlighted fees are invoiced electronically</t>
    </r>
  </si>
  <si>
    <t>Street Frontage LF required is 35% of the linear measure of a square area equal to LINE 5</t>
  </si>
  <si>
    <t>PPD</t>
  </si>
  <si>
    <t>COUNCIL DISTRICT</t>
  </si>
  <si>
    <t>CP UNIT</t>
  </si>
  <si>
    <t>NP UNIT</t>
  </si>
  <si>
    <t>PARK SERVICE DISTRICT</t>
  </si>
  <si>
    <t>ESTIMATED FEES-IN-LIEU OF PARKLAND DEDICATION</t>
  </si>
  <si>
    <t>PLATS</t>
  </si>
  <si>
    <t>Final</t>
  </si>
  <si>
    <t>Preliminary</t>
  </si>
  <si>
    <t>Submitted:</t>
  </si>
  <si>
    <t>-</t>
  </si>
  <si>
    <r>
      <t xml:space="preserve">LINE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x </t>
    </r>
    <r>
      <rPr>
        <b/>
        <sz val="11"/>
        <color theme="1"/>
        <rFont val="Calibri"/>
        <family val="2"/>
        <scheme val="minor"/>
      </rPr>
      <t>3.25</t>
    </r>
    <r>
      <rPr>
        <sz val="10"/>
        <color theme="1"/>
        <rFont val="Calibri"/>
        <family val="2"/>
        <scheme val="minor"/>
      </rPr>
      <t xml:space="preserve"> Acres (per 1,000 Population)</t>
    </r>
  </si>
  <si>
    <r>
      <t xml:space="preserve">Sum (LINE </t>
    </r>
    <r>
      <rPr>
        <b/>
        <sz val="11"/>
        <color theme="1"/>
        <rFont val="Calibri"/>
        <family val="2"/>
        <scheme val="minor"/>
      </rPr>
      <t>9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thru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LINE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)</t>
    </r>
  </si>
  <si>
    <t>PP</t>
  </si>
  <si>
    <t>FP</t>
  </si>
  <si>
    <t>Subdivision</t>
  </si>
  <si>
    <r>
      <t>LINE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5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x</t>
    </r>
  </si>
  <si>
    <t>per acre</t>
  </si>
  <si>
    <t>(may change at Final Plat)</t>
  </si>
  <si>
    <r>
      <t xml:space="preserve">LINE </t>
    </r>
    <r>
      <rPr>
        <b/>
        <sz val="11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x</t>
    </r>
  </si>
  <si>
    <t>Value</t>
  </si>
  <si>
    <t>Acres</t>
  </si>
  <si>
    <t>FMVA</t>
  </si>
  <si>
    <t>DATE</t>
  </si>
  <si>
    <t>Date</t>
  </si>
  <si>
    <t>Calendar Year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</si>
</sst>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&quot;$&quot;#,##0.00"/>
    <numFmt numFmtId="166" formatCode="0.0000\ &quot;Acres&quot;"/>
    <numFmt numFmtId="167" formatCode="0\ &quot;LF&quot;"/>
    <numFmt numFmtId="168" formatCode="&quot;$&quot;#,##0.00&quot;*&quot;"/>
    <numFmt numFmtId="169" formatCode="&quot;$&quot;#,##0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C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182">
    <xf numFmtId="0" fontId="0" fillId="0" borderId="0" xfId="0"/>
    <xf numFmtId="0" fontId="3" fillId="2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2" borderId="0" xfId="0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</xf>
    <xf numFmtId="0" fontId="0" fillId="2" borderId="6" xfId="0" applyFill="1" applyBorder="1" applyProtection="1"/>
    <xf numFmtId="165" fontId="10" fillId="2" borderId="0" xfId="0" applyNumberFormat="1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center" vertical="center"/>
    </xf>
    <xf numFmtId="165" fontId="8" fillId="5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center"/>
    </xf>
    <xf numFmtId="165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/>
    </xf>
    <xf numFmtId="3" fontId="18" fillId="5" borderId="18" xfId="0" applyNumberFormat="1" applyFont="1" applyFill="1" applyBorder="1" applyAlignment="1" applyProtection="1">
      <alignment horizontal="center" vertical="center"/>
      <protection locked="0"/>
    </xf>
    <xf numFmtId="3" fontId="18" fillId="5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 indent="1"/>
    </xf>
    <xf numFmtId="0" fontId="5" fillId="2" borderId="0" xfId="0" applyFont="1" applyFill="1" applyBorder="1" applyAlignment="1" applyProtection="1">
      <alignment horizontal="right" vertical="center"/>
    </xf>
    <xf numFmtId="165" fontId="14" fillId="6" borderId="10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166" fontId="18" fillId="2" borderId="25" xfId="0" applyNumberFormat="1" applyFont="1" applyFill="1" applyBorder="1" applyAlignment="1" applyProtection="1">
      <alignment horizontal="center" vertical="center"/>
    </xf>
    <xf numFmtId="167" fontId="18" fillId="2" borderId="25" xfId="0" applyNumberFormat="1" applyFont="1" applyFill="1" applyBorder="1" applyAlignment="1" applyProtection="1">
      <alignment horizontal="center" vertical="center"/>
    </xf>
    <xf numFmtId="165" fontId="0" fillId="2" borderId="28" xfId="0" applyNumberFormat="1" applyFont="1" applyFill="1" applyBorder="1" applyAlignment="1" applyProtection="1">
      <alignment horizontal="center" vertical="center"/>
    </xf>
    <xf numFmtId="168" fontId="1" fillId="4" borderId="1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/>
    <xf numFmtId="0" fontId="0" fillId="2" borderId="0" xfId="0" applyFont="1" applyFill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0" fillId="2" borderId="34" xfId="0" applyFill="1" applyBorder="1" applyProtection="1"/>
    <xf numFmtId="49" fontId="22" fillId="2" borderId="5" xfId="0" quotePrefix="1" applyNumberFormat="1" applyFont="1" applyFill="1" applyBorder="1" applyAlignment="1" applyProtection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/>
    </xf>
    <xf numFmtId="49" fontId="25" fillId="2" borderId="32" xfId="0" applyNumberFormat="1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0" fillId="2" borderId="24" xfId="0" applyFill="1" applyBorder="1" applyProtection="1"/>
    <xf numFmtId="0" fontId="4" fillId="2" borderId="8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right" vertical="center" wrapText="1"/>
    </xf>
    <xf numFmtId="0" fontId="2" fillId="2" borderId="23" xfId="0" applyFont="1" applyFill="1" applyBorder="1" applyAlignment="1" applyProtection="1">
      <alignment horizontal="right" vertical="center"/>
    </xf>
    <xf numFmtId="0" fontId="2" fillId="2" borderId="26" xfId="0" applyFont="1" applyFill="1" applyBorder="1" applyAlignment="1" applyProtection="1">
      <alignment horizontal="right" vertical="center" wrapText="1"/>
    </xf>
    <xf numFmtId="49" fontId="4" fillId="2" borderId="22" xfId="0" applyNumberFormat="1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right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center" vertical="center"/>
    </xf>
    <xf numFmtId="2" fontId="0" fillId="2" borderId="0" xfId="0" applyNumberForma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center" indent="1"/>
    </xf>
    <xf numFmtId="0" fontId="4" fillId="2" borderId="31" xfId="0" applyFont="1" applyFill="1" applyBorder="1" applyAlignment="1" applyProtection="1">
      <alignment horizontal="center" vertical="center"/>
    </xf>
    <xf numFmtId="1" fontId="22" fillId="2" borderId="31" xfId="0" applyNumberFormat="1" applyFont="1" applyFill="1" applyBorder="1" applyAlignment="1" applyProtection="1">
      <alignment horizontal="center" vertical="center"/>
    </xf>
    <xf numFmtId="168" fontId="1" fillId="4" borderId="40" xfId="0" applyNumberFormat="1" applyFont="1" applyFill="1" applyBorder="1" applyAlignment="1" applyProtection="1">
      <alignment horizontal="center" vertical="center"/>
    </xf>
    <xf numFmtId="165" fontId="0" fillId="2" borderId="30" xfId="0" applyNumberFormat="1" applyFont="1" applyFill="1" applyBorder="1" applyAlignment="1" applyProtection="1">
      <alignment horizontal="center" vertical="center"/>
    </xf>
    <xf numFmtId="165" fontId="0" fillId="2" borderId="31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/>
    </xf>
    <xf numFmtId="1" fontId="0" fillId="2" borderId="0" xfId="0" applyNumberFormat="1" applyFill="1" applyBorder="1" applyProtection="1"/>
    <xf numFmtId="1" fontId="0" fillId="0" borderId="0" xfId="0" applyNumberFormat="1" applyFill="1" applyBorder="1" applyProtection="1"/>
    <xf numFmtId="1" fontId="0" fillId="2" borderId="0" xfId="0" applyNumberFormat="1" applyFill="1" applyProtection="1"/>
    <xf numFmtId="2" fontId="0" fillId="2" borderId="0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/>
    <xf numFmtId="2" fontId="23" fillId="2" borderId="0" xfId="0" applyNumberFormat="1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horizontal="center" vertical="center" wrapText="1"/>
    </xf>
    <xf numFmtId="2" fontId="5" fillId="2" borderId="0" xfId="0" applyNumberFormat="1" applyFont="1" applyFill="1" applyBorder="1" applyAlignment="1" applyProtection="1">
      <alignment horizontal="left" vertical="center" indent="1"/>
    </xf>
    <xf numFmtId="2" fontId="12" fillId="2" borderId="0" xfId="1" applyNumberFormat="1" applyFont="1" applyFill="1" applyBorder="1" applyAlignment="1" applyProtection="1">
      <alignment horizontal="left" wrapText="1" indent="1"/>
    </xf>
    <xf numFmtId="2" fontId="0" fillId="2" borderId="0" xfId="0" applyNumberForma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2" fontId="0" fillId="2" borderId="0" xfId="0" applyNumberFormat="1" applyFill="1" applyProtection="1"/>
    <xf numFmtId="1" fontId="16" fillId="2" borderId="0" xfId="0" applyNumberFormat="1" applyFont="1" applyFill="1" applyBorder="1" applyProtection="1"/>
    <xf numFmtId="0" fontId="0" fillId="2" borderId="0" xfId="0" applyFill="1" applyBorder="1" applyAlignment="1" applyProtection="1">
      <alignment vertical="top" wrapText="1"/>
    </xf>
    <xf numFmtId="164" fontId="10" fillId="2" borderId="0" xfId="0" applyNumberFormat="1" applyFont="1" applyFill="1" applyBorder="1" applyAlignment="1" applyProtection="1">
      <alignment horizontal="center" vertical="center" wrapText="1"/>
    </xf>
    <xf numFmtId="164" fontId="11" fillId="2" borderId="31" xfId="0" applyNumberFormat="1" applyFont="1" applyFill="1" applyBorder="1" applyAlignment="1" applyProtection="1">
      <alignment horizontal="left" vertical="center" indent="1"/>
    </xf>
    <xf numFmtId="169" fontId="2" fillId="2" borderId="26" xfId="0" applyNumberFormat="1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49" fontId="11" fillId="2" borderId="23" xfId="0" applyNumberFormat="1" applyFont="1" applyFill="1" applyBorder="1" applyAlignment="1" applyProtection="1">
      <alignment horizontal="center" vertical="center"/>
    </xf>
    <xf numFmtId="169" fontId="4" fillId="2" borderId="26" xfId="0" applyNumberFormat="1" applyFont="1" applyFill="1" applyBorder="1" applyAlignment="1">
      <alignment horizontal="left" vertical="center"/>
    </xf>
    <xf numFmtId="165" fontId="0" fillId="2" borderId="0" xfId="2" applyNumberFormat="1" applyFont="1" applyFill="1" applyBorder="1" applyAlignment="1" applyProtection="1">
      <alignment horizontal="left"/>
    </xf>
    <xf numFmtId="0" fontId="4" fillId="2" borderId="31" xfId="0" applyFont="1" applyFill="1" applyBorder="1" applyAlignment="1" applyProtection="1">
      <alignment horizontal="left" vertical="center" indent="1"/>
    </xf>
    <xf numFmtId="165" fontId="2" fillId="2" borderId="26" xfId="0" applyNumberFormat="1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vertical="center"/>
    </xf>
    <xf numFmtId="0" fontId="0" fillId="2" borderId="27" xfId="0" applyFill="1" applyBorder="1" applyProtection="1"/>
    <xf numFmtId="0" fontId="4" fillId="2" borderId="27" xfId="0" applyFont="1" applyFill="1" applyBorder="1" applyAlignment="1" applyProtection="1">
      <alignment vertical="center"/>
    </xf>
    <xf numFmtId="1" fontId="0" fillId="2" borderId="0" xfId="0" applyNumberForma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left" vertical="top" wrapText="1"/>
    </xf>
    <xf numFmtId="0" fontId="0" fillId="2" borderId="0" xfId="0" applyNumberFormat="1" applyFill="1" applyBorder="1" applyAlignment="1" applyProtection="1">
      <alignment horizontal="left" vertical="top" wrapText="1" indent="1"/>
    </xf>
    <xf numFmtId="0" fontId="4" fillId="2" borderId="1" xfId="0" quotePrefix="1" applyFont="1" applyFill="1" applyBorder="1" applyAlignment="1" applyProtection="1">
      <alignment horizontal="left" vertical="center" indent="1"/>
    </xf>
    <xf numFmtId="0" fontId="4" fillId="2" borderId="31" xfId="0" quotePrefix="1" applyFont="1" applyFill="1" applyBorder="1" applyAlignment="1" applyProtection="1">
      <alignment horizontal="left" vertical="center" indent="1"/>
    </xf>
    <xf numFmtId="0" fontId="4" fillId="2" borderId="42" xfId="0" quotePrefix="1" applyFont="1" applyFill="1" applyBorder="1" applyAlignment="1" applyProtection="1">
      <alignment horizontal="left" vertical="center" indent="1"/>
    </xf>
    <xf numFmtId="0" fontId="0" fillId="2" borderId="11" xfId="0" applyNumberFormat="1" applyFill="1" applyBorder="1" applyAlignment="1" applyProtection="1">
      <alignment horizontal="left" vertical="top" wrapText="1"/>
      <protection locked="0"/>
    </xf>
    <xf numFmtId="0" fontId="0" fillId="2" borderId="12" xfId="0" applyNumberFormat="1" applyFill="1" applyBorder="1" applyAlignment="1" applyProtection="1">
      <alignment horizontal="left" vertical="top" wrapText="1"/>
      <protection locked="0"/>
    </xf>
    <xf numFmtId="0" fontId="0" fillId="2" borderId="13" xfId="0" applyNumberFormat="1" applyFill="1" applyBorder="1" applyAlignment="1" applyProtection="1">
      <alignment horizontal="left" vertical="top" wrapText="1"/>
      <protection locked="0"/>
    </xf>
    <xf numFmtId="49" fontId="18" fillId="2" borderId="31" xfId="0" applyNumberFormat="1" applyFont="1" applyFill="1" applyBorder="1" applyAlignment="1" applyProtection="1">
      <alignment horizontal="center" vertical="center"/>
    </xf>
    <xf numFmtId="49" fontId="18" fillId="2" borderId="26" xfId="0" applyNumberFormat="1" applyFont="1" applyFill="1" applyBorder="1" applyAlignment="1" applyProtection="1">
      <alignment horizontal="center" vertical="center"/>
    </xf>
    <xf numFmtId="49" fontId="11" fillId="2" borderId="3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1" fontId="22" fillId="2" borderId="31" xfId="0" applyNumberFormat="1" applyFont="1" applyFill="1" applyBorder="1" applyAlignment="1" applyProtection="1">
      <alignment horizontal="center" vertical="center"/>
    </xf>
    <xf numFmtId="1" fontId="22" fillId="2" borderId="26" xfId="0" applyNumberFormat="1" applyFont="1" applyFill="1" applyBorder="1" applyAlignment="1" applyProtection="1">
      <alignment horizontal="center" vertical="center"/>
    </xf>
    <xf numFmtId="1" fontId="22" fillId="2" borderId="5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49" fontId="22" fillId="2" borderId="31" xfId="0" quotePrefix="1" applyNumberFormat="1" applyFont="1" applyFill="1" applyBorder="1" applyAlignment="1" applyProtection="1">
      <alignment horizontal="center" vertical="center"/>
    </xf>
    <xf numFmtId="49" fontId="22" fillId="2" borderId="5" xfId="0" applyNumberFormat="1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left" vertical="center" indent="1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4" xfId="0" applyFont="1" applyFill="1" applyBorder="1" applyAlignment="1" applyProtection="1">
      <alignment horizontal="left" vertical="center" indent="1"/>
    </xf>
    <xf numFmtId="0" fontId="4" fillId="2" borderId="15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19" xfId="0" applyFont="1" applyFill="1" applyBorder="1" applyAlignment="1" applyProtection="1">
      <alignment horizontal="left" vertical="center" indent="1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6" xfId="0" quotePrefix="1" applyFont="1" applyFill="1" applyBorder="1" applyAlignment="1" applyProtection="1">
      <alignment horizontal="left" vertical="center" indent="1"/>
    </xf>
    <xf numFmtId="0" fontId="4" fillId="2" borderId="27" xfId="0" quotePrefix="1" applyFont="1" applyFill="1" applyBorder="1" applyAlignment="1" applyProtection="1">
      <alignment horizontal="left" vertical="center" indent="1"/>
    </xf>
    <xf numFmtId="164" fontId="4" fillId="2" borderId="15" xfId="0" applyNumberFormat="1" applyFont="1" applyFill="1" applyBorder="1" applyAlignment="1" applyProtection="1">
      <alignment horizontal="left" vertical="center" indent="1"/>
    </xf>
    <xf numFmtId="164" fontId="4" fillId="2" borderId="3" xfId="0" applyNumberFormat="1" applyFont="1" applyFill="1" applyBorder="1" applyAlignment="1" applyProtection="1">
      <alignment horizontal="left" vertical="center" indent="1"/>
    </xf>
    <xf numFmtId="164" fontId="4" fillId="2" borderId="19" xfId="0" applyNumberFormat="1" applyFont="1" applyFill="1" applyBorder="1" applyAlignment="1" applyProtection="1">
      <alignment horizontal="left" vertical="center" inden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49" fontId="4" fillId="2" borderId="32" xfId="0" quotePrefix="1" applyNumberFormat="1" applyFont="1" applyFill="1" applyBorder="1" applyAlignment="1" applyProtection="1">
      <alignment horizontal="left" vertical="center" indent="1"/>
    </xf>
    <xf numFmtId="49" fontId="4" fillId="2" borderId="2" xfId="0" quotePrefix="1" applyNumberFormat="1" applyFont="1" applyFill="1" applyBorder="1" applyAlignment="1" applyProtection="1">
      <alignment horizontal="left" vertical="center" indent="1"/>
    </xf>
    <xf numFmtId="49" fontId="4" fillId="2" borderId="34" xfId="0" quotePrefix="1" applyNumberFormat="1" applyFont="1" applyFill="1" applyBorder="1" applyAlignment="1" applyProtection="1">
      <alignment horizontal="left" vertical="center" indent="1"/>
    </xf>
    <xf numFmtId="0" fontId="4" fillId="2" borderId="33" xfId="0" applyFont="1" applyFill="1" applyBorder="1" applyAlignment="1" applyProtection="1">
      <alignment horizontal="left" vertical="center" indent="1"/>
    </xf>
    <xf numFmtId="0" fontId="4" fillId="2" borderId="23" xfId="0" applyFont="1" applyFill="1" applyBorder="1" applyAlignment="1" applyProtection="1">
      <alignment horizontal="left" vertical="center" indent="1"/>
    </xf>
    <xf numFmtId="0" fontId="4" fillId="2" borderId="24" xfId="0" applyFont="1" applyFill="1" applyBorder="1" applyAlignment="1" applyProtection="1">
      <alignment horizontal="left" vertical="center" indent="1"/>
    </xf>
    <xf numFmtId="0" fontId="4" fillId="2" borderId="43" xfId="0" quotePrefix="1" applyFont="1" applyFill="1" applyBorder="1" applyAlignment="1" applyProtection="1">
      <alignment horizontal="left" vertical="center" indent="1"/>
    </xf>
    <xf numFmtId="0" fontId="4" fillId="2" borderId="30" xfId="0" quotePrefix="1" applyFont="1" applyFill="1" applyBorder="1" applyAlignment="1" applyProtection="1">
      <alignment horizontal="left" vertical="center" indent="1"/>
    </xf>
    <xf numFmtId="0" fontId="4" fillId="2" borderId="44" xfId="0" quotePrefix="1" applyFont="1" applyFill="1" applyBorder="1" applyAlignment="1" applyProtection="1">
      <alignment horizontal="left" vertical="center" indent="1"/>
    </xf>
    <xf numFmtId="49" fontId="11" fillId="2" borderId="33" xfId="0" applyNumberFormat="1" applyFont="1" applyFill="1" applyBorder="1" applyAlignment="1" applyProtection="1">
      <alignment horizontal="center" vertical="center"/>
    </xf>
    <xf numFmtId="49" fontId="11" fillId="2" borderId="23" xfId="0" applyNumberFormat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left" vertical="center"/>
    </xf>
    <xf numFmtId="0" fontId="15" fillId="2" borderId="14" xfId="0" applyFont="1" applyFill="1" applyBorder="1" applyAlignment="1" applyProtection="1">
      <alignment horizontal="left" vertical="center"/>
    </xf>
    <xf numFmtId="0" fontId="15" fillId="2" borderId="21" xfId="0" applyFont="1" applyFill="1" applyBorder="1" applyAlignment="1" applyProtection="1">
      <alignment horizontal="left" vertical="center"/>
    </xf>
    <xf numFmtId="0" fontId="15" fillId="2" borderId="17" xfId="0" applyFont="1" applyFill="1" applyBorder="1" applyAlignment="1" applyProtection="1">
      <alignment horizontal="left" vertical="center" wrapText="1" indent="1"/>
    </xf>
    <xf numFmtId="0" fontId="15" fillId="2" borderId="0" xfId="0" applyFont="1" applyFill="1" applyBorder="1" applyAlignment="1" applyProtection="1">
      <alignment horizontal="left" vertical="center" wrapText="1" indent="1"/>
    </xf>
    <xf numFmtId="0" fontId="15" fillId="2" borderId="29" xfId="0" applyFont="1" applyFill="1" applyBorder="1" applyAlignment="1" applyProtection="1">
      <alignment horizontal="left" vertical="center" wrapText="1" indent="1"/>
    </xf>
    <xf numFmtId="0" fontId="4" fillId="2" borderId="17" xfId="0" applyFont="1" applyFill="1" applyBorder="1" applyAlignment="1" applyProtection="1">
      <alignment horizontal="left" vertical="center" indent="1"/>
    </xf>
    <xf numFmtId="0" fontId="4" fillId="2" borderId="0" xfId="0" applyFont="1" applyFill="1" applyBorder="1" applyAlignment="1" applyProtection="1">
      <alignment horizontal="left" vertical="center" indent="1"/>
    </xf>
    <xf numFmtId="49" fontId="18" fillId="2" borderId="26" xfId="0" applyNumberFormat="1" applyFont="1" applyFill="1" applyBorder="1" applyAlignment="1" applyProtection="1">
      <alignment horizontal="left" vertical="center"/>
    </xf>
    <xf numFmtId="49" fontId="18" fillId="2" borderId="27" xfId="0" applyNumberFormat="1" applyFont="1" applyFill="1" applyBorder="1" applyAlignment="1" applyProtection="1">
      <alignment horizontal="left" vertical="center"/>
    </xf>
    <xf numFmtId="0" fontId="0" fillId="2" borderId="15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AB97"/>
      <color rgb="FFFF3300"/>
      <color rgb="FF966F5A"/>
      <color rgb="FF0000FF"/>
      <color rgb="FF9966FF"/>
      <color rgb="FFFF33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265834</xdr:colOff>
      <xdr:row>2</xdr:row>
      <xdr:rowOff>118121</xdr:rowOff>
    </xdr:from>
    <xdr:to>
      <xdr:col>1</xdr:col>
      <xdr:colOff>1092127</xdr:colOff>
      <xdr:row>3</xdr:row>
      <xdr:rowOff>210867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724257"/>
          <a:ext cx="826293" cy="361178"/>
        </a:xfrm>
        <a:prstGeom prst="rect">
          <a:avLst/>
        </a:prstGeom>
        <a:effectLst/>
      </xdr:spPr>
    </xdr:pic>
    <xdr:clientData/>
  </xdr:twoCellAnchor>
  <xdr:twoCellAnchor>
    <xdr:from>
      <xdr:col>8</xdr:col>
      <xdr:colOff>600076</xdr:colOff>
      <xdr:row>1</xdr:row>
      <xdr:rowOff>171450</xdr:rowOff>
    </xdr:from>
    <xdr:to>
      <xdr:col>8</xdr:col>
      <xdr:colOff>1333500</xdr:colOff>
      <xdr:row>3</xdr:row>
      <xdr:rowOff>243319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019926" y="361950"/>
          <a:ext cx="704849" cy="529069"/>
          <a:chOff x="6767850" y="278282"/>
          <a:chExt cx="847053" cy="641314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98265" y="446809"/>
            <a:ext cx="593149" cy="472787"/>
          </a:xfrm>
          <a:prstGeom prst="rect">
            <a:avLst/>
          </a:prstGeom>
        </xdr:spPr>
      </xdr:pic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6767850" y="278282"/>
            <a:ext cx="847053" cy="1367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 b="1"/>
              <a:t>OUTSIDE</a:t>
            </a:r>
          </a:p>
        </xdr:txBody>
      </xdr:sp>
    </xdr:grpSp>
    <xdr:clientData/>
  </xdr:twoCellAnchor>
  <xdr:twoCellAnchor>
    <xdr:from>
      <xdr:col>9</xdr:col>
      <xdr:colOff>19050</xdr:colOff>
      <xdr:row>13</xdr:row>
      <xdr:rowOff>0</xdr:rowOff>
    </xdr:from>
    <xdr:to>
      <xdr:col>9</xdr:col>
      <xdr:colOff>381000</xdr:colOff>
      <xdr:row>13</xdr:row>
      <xdr:rowOff>219075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00950" y="3228975"/>
          <a:ext cx="361950" cy="219075"/>
        </a:xfrm>
        <a:prstGeom prst="lef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topLeftCell="A7" zoomScaleNormal="100" zoomScaleSheetLayoutView="100" workbookViewId="0">
      <selection activeCell="G22" sqref="G22"/>
    </sheetView>
  </sheetViews>
  <sheetFormatPr defaultRowHeight="15" x14ac:dyDescent="0.25"/>
  <cols>
    <col min="1" max="1" width="2.7109375" style="2" customWidth="1"/>
    <col min="2" max="2" width="20" style="2" customWidth="1"/>
    <col min="3" max="3" width="3.42578125" style="2" customWidth="1"/>
    <col min="4" max="4" width="22.7109375" style="8" customWidth="1"/>
    <col min="5" max="5" width="22.85546875" style="5" customWidth="1"/>
    <col min="6" max="6" width="8.140625" style="5" customWidth="1"/>
    <col min="7" max="7" width="8.5703125" style="5" bestFit="1" customWidth="1"/>
    <col min="8" max="8" width="7.85546875" style="5" customWidth="1"/>
    <col min="9" max="9" width="19.5703125" style="2" customWidth="1"/>
    <col min="10" max="10" width="6.7109375" style="84" bestFit="1" customWidth="1"/>
    <col min="11" max="11" width="13.7109375" style="75" customWidth="1"/>
    <col min="12" max="13" width="8.140625" style="75" customWidth="1"/>
    <col min="14" max="14" width="73.7109375" style="2" customWidth="1"/>
    <col min="15" max="15" width="35" style="2" customWidth="1"/>
    <col min="16" max="17" width="9.140625" style="2" customWidth="1"/>
    <col min="18" max="16384" width="9.140625" style="2"/>
  </cols>
  <sheetData>
    <row r="1" spans="2:18" x14ac:dyDescent="0.25">
      <c r="C1" s="4"/>
      <c r="D1" s="4"/>
      <c r="E1" s="3"/>
      <c r="F1" s="3"/>
      <c r="G1" s="3"/>
      <c r="H1" s="3"/>
      <c r="I1" s="4"/>
      <c r="J1" s="63"/>
    </row>
    <row r="2" spans="2:18" ht="15" customHeight="1" x14ac:dyDescent="0.4">
      <c r="C2" s="4"/>
      <c r="D2" s="19"/>
      <c r="E2" s="41"/>
      <c r="F2" s="26"/>
      <c r="G2" s="26"/>
      <c r="H2" s="26"/>
      <c r="I2" s="15"/>
      <c r="J2" s="76"/>
      <c r="K2" s="90"/>
      <c r="L2" s="90"/>
      <c r="M2" s="90"/>
    </row>
    <row r="3" spans="2:18" ht="21" x14ac:dyDescent="0.25">
      <c r="B3" s="1" t="s">
        <v>24</v>
      </c>
      <c r="C3" s="1"/>
      <c r="D3" s="1"/>
      <c r="E3" s="42" t="s">
        <v>41</v>
      </c>
      <c r="F3" s="16"/>
      <c r="G3" s="16"/>
      <c r="H3" s="16"/>
      <c r="I3" s="1"/>
      <c r="J3" s="77"/>
    </row>
    <row r="4" spans="2:18" ht="19.5" customHeight="1" x14ac:dyDescent="0.25">
      <c r="B4" s="34" t="s">
        <v>23</v>
      </c>
      <c r="C4" s="34"/>
      <c r="D4" s="35"/>
      <c r="E4" s="39" t="s">
        <v>32</v>
      </c>
      <c r="F4" s="39"/>
      <c r="G4" s="39"/>
      <c r="H4" s="39"/>
      <c r="I4" s="34"/>
      <c r="J4" s="76"/>
    </row>
    <row r="5" spans="2:18" ht="18.75" customHeight="1" thickBot="1" x14ac:dyDescent="0.4">
      <c r="B5" s="34"/>
      <c r="C5" s="34"/>
      <c r="D5" s="35"/>
      <c r="E5" s="72" t="s">
        <v>61</v>
      </c>
      <c r="F5" s="39"/>
      <c r="G5" s="39"/>
      <c r="H5" s="39"/>
      <c r="J5" s="76"/>
    </row>
    <row r="6" spans="2:18" ht="30" customHeight="1" x14ac:dyDescent="0.25">
      <c r="B6" s="67" t="s">
        <v>36</v>
      </c>
      <c r="C6" s="117" t="s">
        <v>39</v>
      </c>
      <c r="D6" s="119"/>
      <c r="E6" s="43" t="s">
        <v>38</v>
      </c>
      <c r="F6" s="117" t="s">
        <v>37</v>
      </c>
      <c r="G6" s="118"/>
      <c r="H6" s="119"/>
      <c r="I6" s="40" t="s">
        <v>40</v>
      </c>
      <c r="J6" s="76"/>
      <c r="K6" s="73"/>
      <c r="L6" s="73"/>
      <c r="M6" s="73"/>
      <c r="N6" s="110" t="str">
        <f>"PARD (Lori Gordon, 817-392-5743, Lori.Gordon@fortworthtexas.gov) 
Park Dedication Policy applies and Fees-in-Lieu of "&amp;TEXT(E35,"$#,###,###.##")&amp;" are due. 
(FMV Appraisal received "&amp;(H14)&amp;" establishing the per-acre value at " &amp;TEXT(E14,"$#,###,###.##")&amp;" with "&amp;(E12)&amp;" single-family units used in calculating the required fees.)"</f>
        <v>PARD (Lori Gordon, 817-392-5743, Lori.Gordon@fortworthtexas.gov) 
Park Dedication Policy applies and Fees-in-Lieu of $. are due. 
(FMV Appraisal received DATE establishing the per-acre value at $. with 0 single-family units used in calculating the required fees.)</v>
      </c>
      <c r="O6" s="105"/>
      <c r="P6" s="4"/>
      <c r="Q6" s="4"/>
      <c r="R6" s="4"/>
    </row>
    <row r="7" spans="2:18" ht="17.25" x14ac:dyDescent="0.25">
      <c r="B7" s="68" t="s">
        <v>46</v>
      </c>
      <c r="C7" s="125" t="s">
        <v>46</v>
      </c>
      <c r="D7" s="126"/>
      <c r="E7" s="45" t="s">
        <v>46</v>
      </c>
      <c r="F7" s="120" t="s">
        <v>46</v>
      </c>
      <c r="G7" s="121"/>
      <c r="H7" s="122"/>
      <c r="I7" s="46" t="s">
        <v>46</v>
      </c>
      <c r="J7" s="78"/>
      <c r="K7" s="73"/>
      <c r="L7" s="73"/>
      <c r="M7" s="73"/>
      <c r="N7" s="111"/>
      <c r="O7" s="105"/>
      <c r="P7" s="4"/>
      <c r="Q7" s="4"/>
      <c r="R7" s="4"/>
    </row>
    <row r="8" spans="2:18" ht="20.100000000000001" customHeight="1" thickBot="1" x14ac:dyDescent="0.3">
      <c r="B8" s="37"/>
      <c r="C8" s="37"/>
      <c r="D8" s="37"/>
      <c r="E8" s="37"/>
      <c r="F8" s="37"/>
      <c r="G8" s="37"/>
      <c r="H8" s="37"/>
      <c r="I8" s="37"/>
      <c r="J8" s="78"/>
      <c r="K8" s="73"/>
      <c r="L8" s="73"/>
      <c r="M8" s="73"/>
      <c r="N8" s="111"/>
      <c r="O8" s="105"/>
      <c r="P8" s="4"/>
      <c r="Q8" s="4"/>
      <c r="R8" s="4"/>
    </row>
    <row r="9" spans="2:18" ht="21" x14ac:dyDescent="0.25">
      <c r="B9" s="123" t="s">
        <v>42</v>
      </c>
      <c r="C9" s="133" t="s">
        <v>44</v>
      </c>
      <c r="D9" s="134"/>
      <c r="E9" s="47" t="s">
        <v>49</v>
      </c>
      <c r="F9" s="115" t="s">
        <v>45</v>
      </c>
      <c r="G9" s="116"/>
      <c r="H9" s="91" t="s">
        <v>60</v>
      </c>
      <c r="I9" s="44"/>
      <c r="J9" s="76"/>
      <c r="K9" s="73"/>
      <c r="L9" s="73"/>
      <c r="M9" s="73"/>
      <c r="N9" s="111"/>
      <c r="O9" s="105"/>
      <c r="P9" s="4"/>
      <c r="Q9" s="4"/>
      <c r="R9" s="4"/>
    </row>
    <row r="10" spans="2:18" ht="21.75" customHeight="1" thickBot="1" x14ac:dyDescent="0.3">
      <c r="B10" s="124"/>
      <c r="C10" s="135" t="s">
        <v>43</v>
      </c>
      <c r="D10" s="136"/>
      <c r="E10" s="48" t="s">
        <v>50</v>
      </c>
      <c r="F10" s="154" t="s">
        <v>45</v>
      </c>
      <c r="G10" s="155"/>
      <c r="H10" s="92" t="s">
        <v>60</v>
      </c>
      <c r="I10" s="49"/>
      <c r="J10" s="76"/>
      <c r="K10" s="73"/>
      <c r="L10" s="73"/>
      <c r="M10" s="73"/>
      <c r="N10" s="111"/>
      <c r="O10" s="4"/>
      <c r="P10" s="4"/>
      <c r="Q10" s="4"/>
      <c r="R10" s="4"/>
    </row>
    <row r="11" spans="2:18" ht="20.100000000000001" customHeight="1" thickBot="1" x14ac:dyDescent="0.3">
      <c r="C11" s="38"/>
      <c r="D11" s="2"/>
      <c r="E11" s="36"/>
      <c r="F11" s="36"/>
      <c r="G11" s="36"/>
      <c r="H11" s="36"/>
      <c r="I11" s="34"/>
      <c r="J11" s="76"/>
      <c r="K11" s="73"/>
      <c r="L11" s="73"/>
      <c r="M11" s="73"/>
      <c r="N11" s="112"/>
      <c r="O11" s="106"/>
      <c r="P11" s="4"/>
      <c r="Q11" s="4"/>
      <c r="R11" s="4"/>
    </row>
    <row r="12" spans="2:18" ht="18" customHeight="1" x14ac:dyDescent="0.25">
      <c r="B12" s="157" t="s">
        <v>51</v>
      </c>
      <c r="C12" s="60">
        <v>1</v>
      </c>
      <c r="D12" s="50" t="s">
        <v>3</v>
      </c>
      <c r="E12" s="20">
        <v>0</v>
      </c>
      <c r="F12" s="145" t="s">
        <v>14</v>
      </c>
      <c r="G12" s="146"/>
      <c r="H12" s="146"/>
      <c r="I12" s="147"/>
      <c r="J12" s="63"/>
      <c r="K12" s="73"/>
      <c r="L12" s="73"/>
      <c r="M12" s="73"/>
      <c r="N12" s="86"/>
      <c r="O12" s="106"/>
      <c r="P12" s="4"/>
      <c r="Q12" s="4"/>
      <c r="R12" s="4"/>
    </row>
    <row r="13" spans="2:18" ht="18" customHeight="1" x14ac:dyDescent="0.25">
      <c r="B13" s="158"/>
      <c r="C13" s="61">
        <f>C12+1</f>
        <v>2</v>
      </c>
      <c r="D13" s="51" t="s">
        <v>4</v>
      </c>
      <c r="E13" s="21">
        <v>0</v>
      </c>
      <c r="F13" s="108" t="s">
        <v>15</v>
      </c>
      <c r="G13" s="137"/>
      <c r="H13" s="137"/>
      <c r="I13" s="138"/>
      <c r="J13" s="63"/>
      <c r="K13" s="101" t="s">
        <v>56</v>
      </c>
      <c r="L13" s="101" t="s">
        <v>57</v>
      </c>
      <c r="M13" s="100"/>
      <c r="N13" s="86"/>
      <c r="O13" s="106"/>
      <c r="P13" s="4"/>
      <c r="Q13" s="4"/>
      <c r="R13" s="4"/>
    </row>
    <row r="14" spans="2:18" ht="18" customHeight="1" x14ac:dyDescent="0.25">
      <c r="B14" s="158"/>
      <c r="C14" s="59">
        <f>C13+1</f>
        <v>3</v>
      </c>
      <c r="D14" s="51" t="s">
        <v>6</v>
      </c>
      <c r="E14" s="12">
        <v>0</v>
      </c>
      <c r="F14" s="113" t="s">
        <v>58</v>
      </c>
      <c r="G14" s="114"/>
      <c r="H14" s="177" t="s">
        <v>59</v>
      </c>
      <c r="I14" s="178"/>
      <c r="J14" s="63"/>
      <c r="K14" s="102" t="s">
        <v>46</v>
      </c>
      <c r="L14" s="103" t="s">
        <v>46</v>
      </c>
      <c r="M14" s="104"/>
      <c r="N14" s="86"/>
      <c r="O14" s="106"/>
      <c r="P14" s="4"/>
      <c r="Q14" s="4"/>
      <c r="R14" s="4"/>
    </row>
    <row r="15" spans="2:18" ht="18" customHeight="1" thickBot="1" x14ac:dyDescent="0.3">
      <c r="B15" s="159"/>
      <c r="C15" s="62">
        <f>C14+1</f>
        <v>4</v>
      </c>
      <c r="D15" s="52" t="s">
        <v>7</v>
      </c>
      <c r="E15" s="22">
        <f>((E12*3)+(E13*2))</f>
        <v>0</v>
      </c>
      <c r="F15" s="148" t="s">
        <v>33</v>
      </c>
      <c r="G15" s="149"/>
      <c r="H15" s="149"/>
      <c r="I15" s="150"/>
      <c r="J15" s="63"/>
      <c r="K15" s="73"/>
      <c r="L15" s="73"/>
      <c r="M15" s="73"/>
      <c r="N15" s="86"/>
      <c r="O15" s="106"/>
      <c r="P15" s="4"/>
      <c r="Q15" s="4"/>
      <c r="R15" s="4"/>
    </row>
    <row r="16" spans="2:18" s="4" customFormat="1" ht="20.100000000000001" customHeight="1" thickBot="1" x14ac:dyDescent="0.3">
      <c r="B16" s="31"/>
      <c r="C16" s="33"/>
      <c r="D16" s="6"/>
      <c r="E16" s="14"/>
      <c r="F16" s="14"/>
      <c r="G16" s="14"/>
      <c r="H16" s="14"/>
      <c r="I16" s="66"/>
      <c r="J16" s="63"/>
      <c r="K16" s="73"/>
      <c r="L16" s="73"/>
      <c r="M16" s="73"/>
      <c r="N16" s="86"/>
      <c r="O16" s="106"/>
    </row>
    <row r="17" spans="2:18" s="4" customFormat="1" ht="21.95" customHeight="1" thickBot="1" x14ac:dyDescent="0.3">
      <c r="B17" s="164" t="s">
        <v>11</v>
      </c>
      <c r="C17" s="160" t="s">
        <v>19</v>
      </c>
      <c r="D17" s="160"/>
      <c r="E17" s="160"/>
      <c r="F17" s="160"/>
      <c r="G17" s="160"/>
      <c r="H17" s="160"/>
      <c r="I17" s="161"/>
      <c r="J17" s="63"/>
      <c r="K17" s="73"/>
      <c r="L17" s="73"/>
      <c r="M17" s="73"/>
      <c r="N17" s="86"/>
      <c r="O17" s="106"/>
    </row>
    <row r="18" spans="2:18" ht="18" customHeight="1" thickBot="1" x14ac:dyDescent="0.3">
      <c r="B18" s="165"/>
      <c r="C18" s="60">
        <f>C15+1</f>
        <v>5</v>
      </c>
      <c r="D18" s="53" t="s">
        <v>12</v>
      </c>
      <c r="E18" s="27">
        <f>((E15*3.25)/1000)</f>
        <v>0</v>
      </c>
      <c r="F18" s="127" t="s">
        <v>47</v>
      </c>
      <c r="G18" s="128"/>
      <c r="H18" s="128"/>
      <c r="I18" s="129"/>
      <c r="J18" s="63"/>
      <c r="K18" s="73"/>
      <c r="L18" s="73"/>
      <c r="M18" s="73"/>
      <c r="N18" s="86"/>
      <c r="O18" s="106"/>
      <c r="P18" s="4"/>
      <c r="Q18" s="4"/>
      <c r="R18" s="4"/>
    </row>
    <row r="19" spans="2:18" ht="18" customHeight="1" thickBot="1" x14ac:dyDescent="0.3">
      <c r="B19" s="165"/>
      <c r="C19" s="62">
        <f>C18+1</f>
        <v>6</v>
      </c>
      <c r="D19" s="54" t="s">
        <v>9</v>
      </c>
      <c r="E19" s="30">
        <f>E14*E18</f>
        <v>0</v>
      </c>
      <c r="F19" s="139" t="s">
        <v>31</v>
      </c>
      <c r="G19" s="140"/>
      <c r="H19" s="140"/>
      <c r="I19" s="141"/>
      <c r="J19" s="63"/>
      <c r="K19" s="73"/>
      <c r="L19" s="73"/>
      <c r="M19" s="73"/>
      <c r="N19" s="86"/>
      <c r="O19" s="106"/>
      <c r="P19" s="4"/>
      <c r="Q19" s="4"/>
      <c r="R19" s="4"/>
    </row>
    <row r="20" spans="2:18" ht="21.95" customHeight="1" thickBot="1" x14ac:dyDescent="0.3">
      <c r="B20" s="166"/>
      <c r="C20" s="162" t="s">
        <v>20</v>
      </c>
      <c r="D20" s="162"/>
      <c r="E20" s="162"/>
      <c r="F20" s="162"/>
      <c r="G20" s="162"/>
      <c r="H20" s="162"/>
      <c r="I20" s="163"/>
      <c r="J20" s="63"/>
      <c r="K20" s="85"/>
      <c r="L20" s="85"/>
      <c r="M20" s="85"/>
      <c r="N20" s="86"/>
      <c r="O20" s="106"/>
      <c r="P20" s="4"/>
      <c r="Q20" s="4"/>
      <c r="R20" s="4"/>
    </row>
    <row r="21" spans="2:18" ht="18" customHeight="1" thickBot="1" x14ac:dyDescent="0.3">
      <c r="B21" s="165"/>
      <c r="C21" s="60">
        <f>C19+1</f>
        <v>7</v>
      </c>
      <c r="D21" s="50" t="s">
        <v>8</v>
      </c>
      <c r="E21" s="28">
        <f>(SQRT((E18)*43560)*4)*0.35</f>
        <v>0</v>
      </c>
      <c r="F21" s="142" t="s">
        <v>26</v>
      </c>
      <c r="G21" s="143"/>
      <c r="H21" s="143"/>
      <c r="I21" s="144"/>
      <c r="J21" s="63"/>
      <c r="K21" s="85"/>
      <c r="L21" s="85"/>
      <c r="M21" s="85"/>
      <c r="N21" s="86"/>
      <c r="O21" s="106"/>
      <c r="P21" s="4"/>
      <c r="Q21" s="4"/>
      <c r="R21" s="4"/>
    </row>
    <row r="22" spans="2:18" ht="18" customHeight="1" thickBot="1" x14ac:dyDescent="0.3">
      <c r="B22" s="165"/>
      <c r="C22" s="59">
        <f>C21+1</f>
        <v>8</v>
      </c>
      <c r="D22" s="55" t="s">
        <v>10</v>
      </c>
      <c r="E22" s="69">
        <f>E18*G22</f>
        <v>0</v>
      </c>
      <c r="F22" s="88" t="s">
        <v>52</v>
      </c>
      <c r="G22" s="89">
        <v>124660</v>
      </c>
      <c r="H22" s="93" t="s">
        <v>53</v>
      </c>
      <c r="I22" s="98"/>
      <c r="J22" s="87"/>
      <c r="K22" s="94"/>
      <c r="L22" s="94"/>
      <c r="M22" s="94"/>
      <c r="N22" s="86"/>
      <c r="O22" s="106"/>
      <c r="P22" s="4"/>
      <c r="Q22" s="4"/>
      <c r="R22" s="4"/>
    </row>
    <row r="23" spans="2:18" ht="18" customHeight="1" x14ac:dyDescent="0.25">
      <c r="B23" s="165"/>
      <c r="C23" s="59">
        <f>C22+1</f>
        <v>9</v>
      </c>
      <c r="D23" s="56" t="s">
        <v>16</v>
      </c>
      <c r="E23" s="70">
        <f>E21*(G23)</f>
        <v>0</v>
      </c>
      <c r="F23" s="95" t="s">
        <v>55</v>
      </c>
      <c r="G23" s="96">
        <v>38.46</v>
      </c>
      <c r="H23" s="97" t="s">
        <v>54</v>
      </c>
      <c r="I23" s="98"/>
      <c r="J23" s="87"/>
      <c r="K23" s="94"/>
      <c r="L23" s="94"/>
      <c r="M23" s="94"/>
      <c r="N23" s="86"/>
      <c r="O23" s="106"/>
      <c r="P23" s="4"/>
      <c r="Q23" s="4"/>
      <c r="R23" s="4"/>
    </row>
    <row r="24" spans="2:18" ht="18" customHeight="1" x14ac:dyDescent="0.25">
      <c r="B24" s="165"/>
      <c r="C24" s="59">
        <f t="shared" ref="C24:C28" si="0">C23+1</f>
        <v>10</v>
      </c>
      <c r="D24" s="51" t="s">
        <v>17</v>
      </c>
      <c r="E24" s="70">
        <f>E21*(G24)</f>
        <v>0</v>
      </c>
      <c r="F24" s="95" t="s">
        <v>55</v>
      </c>
      <c r="G24" s="96">
        <v>26.57</v>
      </c>
      <c r="H24" s="97" t="s">
        <v>54</v>
      </c>
      <c r="I24" s="99"/>
      <c r="J24" s="87"/>
      <c r="K24" s="94"/>
      <c r="L24" s="94"/>
      <c r="M24" s="94"/>
      <c r="N24" s="86"/>
      <c r="O24" s="106"/>
      <c r="P24" s="4"/>
      <c r="Q24" s="4"/>
      <c r="R24" s="4"/>
    </row>
    <row r="25" spans="2:18" ht="18" customHeight="1" x14ac:dyDescent="0.25">
      <c r="B25" s="165"/>
      <c r="C25" s="61">
        <f t="shared" si="0"/>
        <v>11</v>
      </c>
      <c r="D25" s="51" t="s">
        <v>18</v>
      </c>
      <c r="E25" s="70">
        <f>E21*(G25)</f>
        <v>0</v>
      </c>
      <c r="F25" s="95" t="s">
        <v>55</v>
      </c>
      <c r="G25" s="96">
        <v>29.38</v>
      </c>
      <c r="H25" s="97" t="s">
        <v>54</v>
      </c>
      <c r="I25" s="99"/>
      <c r="J25" s="87"/>
      <c r="K25" s="94"/>
      <c r="L25" s="94"/>
      <c r="M25" s="94"/>
      <c r="N25" s="86"/>
      <c r="O25" s="4"/>
      <c r="P25" s="4"/>
      <c r="Q25" s="4"/>
      <c r="R25" s="4"/>
    </row>
    <row r="26" spans="2:18" ht="18" customHeight="1" x14ac:dyDescent="0.25">
      <c r="B26" s="165"/>
      <c r="C26" s="61">
        <f t="shared" si="0"/>
        <v>12</v>
      </c>
      <c r="D26" s="51" t="s">
        <v>0</v>
      </c>
      <c r="E26" s="71">
        <f>(E23+E24+E25)*0.1</f>
        <v>0</v>
      </c>
      <c r="F26" s="151" t="s">
        <v>28</v>
      </c>
      <c r="G26" s="151"/>
      <c r="H26" s="152"/>
      <c r="I26" s="153"/>
      <c r="J26" s="63"/>
      <c r="K26" s="73"/>
      <c r="L26" s="73"/>
      <c r="M26" s="73"/>
      <c r="N26" s="86"/>
      <c r="O26" s="4"/>
      <c r="P26" s="4"/>
      <c r="Q26" s="4"/>
      <c r="R26" s="4"/>
    </row>
    <row r="27" spans="2:18" ht="18" customHeight="1" x14ac:dyDescent="0.25">
      <c r="B27" s="165"/>
      <c r="C27" s="59">
        <f t="shared" si="0"/>
        <v>13</v>
      </c>
      <c r="D27" s="51" t="s">
        <v>1</v>
      </c>
      <c r="E27" s="71">
        <f>(E23+E24+E25)*0.07</f>
        <v>0</v>
      </c>
      <c r="F27" s="107" t="s">
        <v>29</v>
      </c>
      <c r="G27" s="107"/>
      <c r="H27" s="108"/>
      <c r="I27" s="109"/>
      <c r="J27" s="63"/>
      <c r="K27" s="73"/>
      <c r="L27" s="73"/>
      <c r="M27" s="73"/>
      <c r="N27" s="86"/>
      <c r="O27" s="4"/>
      <c r="P27" s="4"/>
      <c r="Q27" s="4"/>
      <c r="R27" s="4"/>
    </row>
    <row r="28" spans="2:18" ht="18" customHeight="1" thickBot="1" x14ac:dyDescent="0.3">
      <c r="B28" s="165"/>
      <c r="C28" s="61">
        <f t="shared" si="0"/>
        <v>14</v>
      </c>
      <c r="D28" s="51" t="s">
        <v>2</v>
      </c>
      <c r="E28" s="29">
        <f>(E23+E24+E25)*0.07</f>
        <v>0</v>
      </c>
      <c r="F28" s="108" t="s">
        <v>29</v>
      </c>
      <c r="G28" s="137"/>
      <c r="H28" s="137"/>
      <c r="I28" s="138"/>
      <c r="J28" s="63"/>
      <c r="K28" s="73"/>
      <c r="L28" s="73"/>
      <c r="M28" s="73"/>
      <c r="N28" s="86"/>
      <c r="O28" s="4"/>
      <c r="P28" s="4"/>
      <c r="Q28" s="4"/>
      <c r="R28" s="4"/>
    </row>
    <row r="29" spans="2:18" ht="18" customHeight="1" thickBot="1" x14ac:dyDescent="0.3">
      <c r="B29" s="167"/>
      <c r="C29" s="62">
        <f>C28+1</f>
        <v>15</v>
      </c>
      <c r="D29" s="57" t="s">
        <v>27</v>
      </c>
      <c r="E29" s="30">
        <f>SUM(E23:E28)</f>
        <v>0</v>
      </c>
      <c r="F29" s="139" t="s">
        <v>48</v>
      </c>
      <c r="G29" s="140"/>
      <c r="H29" s="140"/>
      <c r="I29" s="141"/>
      <c r="J29" s="63"/>
      <c r="K29" s="73"/>
      <c r="L29" s="73"/>
      <c r="M29" s="73"/>
      <c r="N29" s="86"/>
      <c r="O29" s="4"/>
      <c r="P29" s="4"/>
      <c r="Q29" s="4"/>
      <c r="R29" s="4"/>
    </row>
    <row r="30" spans="2:18" ht="20.100000000000001" customHeight="1" thickBot="1" x14ac:dyDescent="0.3">
      <c r="B30" s="32"/>
      <c r="C30" s="33"/>
      <c r="D30" s="10"/>
      <c r="E30" s="11"/>
      <c r="F30" s="11"/>
      <c r="G30" s="11"/>
      <c r="H30" s="11"/>
      <c r="I30" s="9"/>
      <c r="J30" s="63"/>
    </row>
    <row r="31" spans="2:18" ht="21.95" customHeight="1" thickBot="1" x14ac:dyDescent="0.3">
      <c r="B31" s="164" t="s">
        <v>13</v>
      </c>
      <c r="C31" s="162" t="s">
        <v>19</v>
      </c>
      <c r="D31" s="162"/>
      <c r="E31" s="162"/>
      <c r="F31" s="162"/>
      <c r="G31" s="162"/>
      <c r="H31" s="162"/>
      <c r="I31" s="163"/>
      <c r="J31" s="63"/>
    </row>
    <row r="32" spans="2:18" ht="18" customHeight="1" thickBot="1" x14ac:dyDescent="0.3">
      <c r="B32" s="166"/>
      <c r="C32" s="60">
        <f>C29+1</f>
        <v>16</v>
      </c>
      <c r="D32" s="53" t="s">
        <v>12</v>
      </c>
      <c r="E32" s="27">
        <f>((E15*3.75)/1000)</f>
        <v>0</v>
      </c>
      <c r="F32" s="127" t="s">
        <v>30</v>
      </c>
      <c r="G32" s="128"/>
      <c r="H32" s="128"/>
      <c r="I32" s="129"/>
      <c r="J32" s="63"/>
    </row>
    <row r="33" spans="1:13" ht="18" customHeight="1" thickBot="1" x14ac:dyDescent="0.3">
      <c r="B33" s="168"/>
      <c r="C33" s="62">
        <f>C32+1</f>
        <v>17</v>
      </c>
      <c r="D33" s="58" t="s">
        <v>9</v>
      </c>
      <c r="E33" s="30">
        <f>E14*E32</f>
        <v>0</v>
      </c>
      <c r="F33" s="130" t="s">
        <v>21</v>
      </c>
      <c r="G33" s="131"/>
      <c r="H33" s="131"/>
      <c r="I33" s="132"/>
      <c r="J33" s="63"/>
    </row>
    <row r="34" spans="1:13" ht="14.1" customHeight="1" thickBot="1" x14ac:dyDescent="0.3">
      <c r="B34" s="18"/>
      <c r="C34" s="13"/>
      <c r="D34" s="10"/>
      <c r="E34" s="17"/>
      <c r="F34" s="17"/>
      <c r="G34" s="17"/>
      <c r="H34" s="17"/>
      <c r="I34" s="66"/>
      <c r="J34" s="63"/>
    </row>
    <row r="35" spans="1:13" ht="20.25" thickBot="1" x14ac:dyDescent="0.3">
      <c r="D35" s="23" t="s">
        <v>5</v>
      </c>
      <c r="E35" s="25">
        <f>E19+E22+E29+E33</f>
        <v>0</v>
      </c>
      <c r="F35" s="175" t="s">
        <v>22</v>
      </c>
      <c r="G35" s="176"/>
      <c r="H35" s="176"/>
      <c r="I35" s="176"/>
      <c r="J35" s="79"/>
    </row>
    <row r="36" spans="1:13" ht="14.1" customHeight="1" thickBot="1" x14ac:dyDescent="0.3">
      <c r="D36" s="24"/>
      <c r="E36" s="7"/>
      <c r="F36" s="7"/>
      <c r="G36" s="7"/>
      <c r="H36" s="7"/>
      <c r="I36" s="7"/>
      <c r="J36" s="80"/>
    </row>
    <row r="37" spans="1:13" ht="15" customHeight="1" x14ac:dyDescent="0.25">
      <c r="A37" s="4"/>
      <c r="B37" s="123" t="s">
        <v>25</v>
      </c>
      <c r="C37" s="169" t="s">
        <v>34</v>
      </c>
      <c r="D37" s="170"/>
      <c r="E37" s="170"/>
      <c r="F37" s="170"/>
      <c r="G37" s="170"/>
      <c r="H37" s="170"/>
      <c r="I37" s="171"/>
      <c r="J37" s="81"/>
    </row>
    <row r="38" spans="1:13" ht="15.75" customHeight="1" x14ac:dyDescent="0.25">
      <c r="A38" s="4"/>
      <c r="B38" s="156"/>
      <c r="C38" s="172" t="s">
        <v>35</v>
      </c>
      <c r="D38" s="173"/>
      <c r="E38" s="173"/>
      <c r="F38" s="173"/>
      <c r="G38" s="173"/>
      <c r="H38" s="173"/>
      <c r="I38" s="174"/>
      <c r="J38" s="63"/>
    </row>
    <row r="39" spans="1:13" ht="15.75" thickBot="1" x14ac:dyDescent="0.3">
      <c r="A39" s="4"/>
      <c r="B39" s="124"/>
      <c r="C39" s="179"/>
      <c r="D39" s="180"/>
      <c r="E39" s="180"/>
      <c r="F39" s="180"/>
      <c r="G39" s="180"/>
      <c r="H39" s="180"/>
      <c r="I39" s="181"/>
      <c r="J39" s="82"/>
    </row>
    <row r="40" spans="1:13" x14ac:dyDescent="0.25">
      <c r="A40" s="4"/>
      <c r="B40" s="4"/>
      <c r="C40" s="4"/>
      <c r="D40" s="4"/>
      <c r="E40" s="3"/>
      <c r="F40" s="3"/>
      <c r="G40" s="3"/>
      <c r="H40" s="3"/>
      <c r="I40" s="4"/>
      <c r="J40" s="82"/>
    </row>
    <row r="41" spans="1:13" s="64" customFormat="1" x14ac:dyDescent="0.25">
      <c r="E41" s="65"/>
      <c r="F41" s="65"/>
      <c r="G41" s="65"/>
      <c r="H41" s="65"/>
      <c r="J41" s="83"/>
      <c r="K41" s="74"/>
      <c r="L41" s="74"/>
      <c r="M41" s="74"/>
    </row>
    <row r="42" spans="1:13" s="64" customFormat="1" x14ac:dyDescent="0.25">
      <c r="E42" s="65"/>
      <c r="F42" s="65"/>
      <c r="G42" s="65"/>
      <c r="H42" s="65"/>
      <c r="J42" s="83"/>
      <c r="K42" s="74"/>
      <c r="L42" s="74"/>
      <c r="M42" s="74"/>
    </row>
    <row r="43" spans="1:13" s="64" customFormat="1" x14ac:dyDescent="0.25">
      <c r="E43" s="65"/>
      <c r="F43" s="65"/>
      <c r="G43" s="65"/>
      <c r="H43" s="65"/>
      <c r="J43" s="83"/>
      <c r="K43" s="74"/>
      <c r="L43" s="74"/>
      <c r="M43" s="74"/>
    </row>
    <row r="44" spans="1:13" s="64" customFormat="1" x14ac:dyDescent="0.25">
      <c r="E44" s="65"/>
      <c r="F44" s="65"/>
      <c r="G44" s="65"/>
      <c r="H44" s="65"/>
      <c r="J44" s="83"/>
      <c r="K44" s="74"/>
      <c r="L44" s="74"/>
      <c r="M44" s="74"/>
    </row>
    <row r="45" spans="1:13" s="64" customFormat="1" x14ac:dyDescent="0.25">
      <c r="E45" s="65"/>
      <c r="F45" s="65"/>
      <c r="G45" s="65"/>
      <c r="H45" s="65"/>
      <c r="J45" s="83"/>
      <c r="K45" s="74"/>
      <c r="L45" s="74"/>
      <c r="M45" s="74"/>
    </row>
    <row r="46" spans="1:13" s="64" customFormat="1" x14ac:dyDescent="0.25">
      <c r="E46" s="65"/>
      <c r="F46" s="65"/>
      <c r="G46" s="65"/>
      <c r="H46" s="65"/>
      <c r="J46" s="83"/>
      <c r="K46" s="74"/>
      <c r="L46" s="74"/>
      <c r="M46" s="74"/>
    </row>
    <row r="47" spans="1:13" s="64" customFormat="1" x14ac:dyDescent="0.25">
      <c r="E47" s="65"/>
      <c r="F47" s="65"/>
      <c r="G47" s="65"/>
      <c r="H47" s="65"/>
      <c r="J47" s="83"/>
      <c r="K47" s="74"/>
      <c r="L47" s="74"/>
      <c r="M47" s="74"/>
    </row>
    <row r="48" spans="1:13" s="64" customFormat="1" x14ac:dyDescent="0.25">
      <c r="E48" s="65"/>
      <c r="F48" s="65"/>
      <c r="G48" s="65"/>
      <c r="H48" s="65"/>
      <c r="J48" s="83"/>
      <c r="K48" s="74"/>
      <c r="L48" s="74"/>
      <c r="M48" s="74"/>
    </row>
    <row r="49" spans="5:13" s="64" customFormat="1" x14ac:dyDescent="0.25">
      <c r="E49" s="65"/>
      <c r="F49" s="65"/>
      <c r="G49" s="65"/>
      <c r="H49" s="65"/>
      <c r="J49" s="83"/>
      <c r="K49" s="74"/>
      <c r="L49" s="74"/>
      <c r="M49" s="74"/>
    </row>
    <row r="50" spans="5:13" s="64" customFormat="1" x14ac:dyDescent="0.25">
      <c r="E50" s="65"/>
      <c r="F50" s="65"/>
      <c r="G50" s="65"/>
      <c r="H50" s="65"/>
      <c r="J50" s="83"/>
      <c r="K50" s="74"/>
      <c r="L50" s="74"/>
      <c r="M50" s="74"/>
    </row>
    <row r="51" spans="5:13" s="64" customFormat="1" x14ac:dyDescent="0.25">
      <c r="E51" s="65"/>
      <c r="F51" s="65"/>
      <c r="G51" s="65"/>
      <c r="H51" s="65"/>
      <c r="J51" s="83"/>
      <c r="K51" s="74"/>
      <c r="L51" s="74"/>
      <c r="M51" s="74"/>
    </row>
    <row r="52" spans="5:13" s="64" customFormat="1" x14ac:dyDescent="0.25">
      <c r="E52" s="65"/>
      <c r="F52" s="65"/>
      <c r="G52" s="65"/>
      <c r="H52" s="65"/>
      <c r="J52" s="83"/>
      <c r="K52" s="74"/>
      <c r="L52" s="74"/>
      <c r="M52" s="74"/>
    </row>
    <row r="53" spans="5:13" s="64" customFormat="1" x14ac:dyDescent="0.25">
      <c r="E53" s="65"/>
      <c r="F53" s="65"/>
      <c r="G53" s="65"/>
      <c r="H53" s="65"/>
      <c r="J53" s="83"/>
      <c r="K53" s="74"/>
      <c r="L53" s="74"/>
      <c r="M53" s="74"/>
    </row>
    <row r="54" spans="5:13" s="64" customFormat="1" x14ac:dyDescent="0.25">
      <c r="E54" s="65"/>
      <c r="F54" s="65"/>
      <c r="G54" s="65"/>
      <c r="H54" s="65"/>
      <c r="J54" s="83"/>
      <c r="K54" s="74"/>
      <c r="L54" s="74"/>
      <c r="M54" s="74"/>
    </row>
    <row r="55" spans="5:13" s="64" customFormat="1" x14ac:dyDescent="0.25">
      <c r="E55" s="65"/>
      <c r="F55" s="65"/>
      <c r="G55" s="65"/>
      <c r="H55" s="65"/>
      <c r="J55" s="83"/>
      <c r="K55" s="74"/>
      <c r="L55" s="74"/>
      <c r="M55" s="74"/>
    </row>
    <row r="56" spans="5:13" s="64" customFormat="1" x14ac:dyDescent="0.25">
      <c r="E56" s="65"/>
      <c r="F56" s="65"/>
      <c r="G56" s="65"/>
      <c r="H56" s="65"/>
      <c r="J56" s="83"/>
      <c r="K56" s="74"/>
      <c r="L56" s="74"/>
      <c r="M56" s="74"/>
    </row>
    <row r="57" spans="5:13" s="64" customFormat="1" x14ac:dyDescent="0.25">
      <c r="E57" s="65"/>
      <c r="F57" s="65"/>
      <c r="G57" s="65"/>
      <c r="H57" s="65"/>
      <c r="J57" s="83"/>
      <c r="K57" s="74"/>
      <c r="L57" s="74"/>
      <c r="M57" s="74"/>
    </row>
    <row r="58" spans="5:13" s="64" customFormat="1" x14ac:dyDescent="0.25">
      <c r="E58" s="65"/>
      <c r="F58" s="65"/>
      <c r="G58" s="65"/>
      <c r="H58" s="65"/>
      <c r="J58" s="83"/>
      <c r="K58" s="74"/>
      <c r="L58" s="74"/>
      <c r="M58" s="74"/>
    </row>
    <row r="59" spans="5:13" s="64" customFormat="1" x14ac:dyDescent="0.25">
      <c r="E59" s="65"/>
      <c r="F59" s="65"/>
      <c r="G59" s="65"/>
      <c r="H59" s="65"/>
      <c r="J59" s="83"/>
      <c r="K59" s="74"/>
      <c r="L59" s="74"/>
      <c r="M59" s="74"/>
    </row>
    <row r="60" spans="5:13" s="64" customFormat="1" x14ac:dyDescent="0.25">
      <c r="E60" s="65"/>
      <c r="F60" s="65"/>
      <c r="G60" s="65"/>
      <c r="H60" s="65"/>
      <c r="J60" s="83"/>
      <c r="K60" s="74"/>
      <c r="L60" s="74"/>
      <c r="M60" s="74"/>
    </row>
    <row r="61" spans="5:13" s="64" customFormat="1" x14ac:dyDescent="0.25">
      <c r="E61" s="65"/>
      <c r="F61" s="65"/>
      <c r="G61" s="65"/>
      <c r="H61" s="65"/>
      <c r="J61" s="83"/>
      <c r="K61" s="74"/>
      <c r="L61" s="74"/>
      <c r="M61" s="74"/>
    </row>
    <row r="62" spans="5:13" s="64" customFormat="1" x14ac:dyDescent="0.25">
      <c r="E62" s="65"/>
      <c r="F62" s="65"/>
      <c r="G62" s="65"/>
      <c r="H62" s="65"/>
      <c r="J62" s="83"/>
      <c r="K62" s="74"/>
      <c r="L62" s="74"/>
      <c r="M62" s="74"/>
    </row>
    <row r="63" spans="5:13" s="64" customFormat="1" x14ac:dyDescent="0.25">
      <c r="E63" s="65"/>
      <c r="F63" s="65"/>
      <c r="G63" s="65"/>
      <c r="H63" s="65"/>
      <c r="J63" s="83"/>
      <c r="K63" s="74"/>
      <c r="L63" s="74"/>
      <c r="M63" s="74"/>
    </row>
  </sheetData>
  <sheetProtection selectLockedCells="1"/>
  <mergeCells count="37">
    <mergeCell ref="B37:B39"/>
    <mergeCell ref="B12:B15"/>
    <mergeCell ref="C17:I17"/>
    <mergeCell ref="C20:I20"/>
    <mergeCell ref="B17:B29"/>
    <mergeCell ref="C31:I31"/>
    <mergeCell ref="B31:B33"/>
    <mergeCell ref="C37:I37"/>
    <mergeCell ref="C38:I38"/>
    <mergeCell ref="F35:I35"/>
    <mergeCell ref="F18:I18"/>
    <mergeCell ref="H14:I14"/>
    <mergeCell ref="C39:I39"/>
    <mergeCell ref="B9:B10"/>
    <mergeCell ref="C6:D6"/>
    <mergeCell ref="C7:D7"/>
    <mergeCell ref="F32:I32"/>
    <mergeCell ref="F33:I33"/>
    <mergeCell ref="C9:D9"/>
    <mergeCell ref="C10:D10"/>
    <mergeCell ref="F28:I28"/>
    <mergeCell ref="F29:I29"/>
    <mergeCell ref="F19:I19"/>
    <mergeCell ref="F21:I21"/>
    <mergeCell ref="F12:I12"/>
    <mergeCell ref="F13:I13"/>
    <mergeCell ref="F15:I15"/>
    <mergeCell ref="F26:I26"/>
    <mergeCell ref="F10:G10"/>
    <mergeCell ref="O6:O9"/>
    <mergeCell ref="O11:O24"/>
    <mergeCell ref="F27:I27"/>
    <mergeCell ref="N6:N11"/>
    <mergeCell ref="F14:G14"/>
    <mergeCell ref="F9:G9"/>
    <mergeCell ref="F6:H6"/>
    <mergeCell ref="F7:H7"/>
  </mergeCells>
  <pageMargins left="0.25" right="0.25" top="0.75" bottom="0.75" header="0.3" footer="0.3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SHEET</vt:lpstr>
      <vt:lpstr>'FEE SHEET'!Print_Area</vt:lpstr>
    </vt:vector>
  </TitlesOfParts>
  <Company>City of Fort Worth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Benton, Patrick</dc:creator>
  <cp:lastModifiedBy>Gordon, Lori</cp:lastModifiedBy>
  <cp:lastPrinted>2020-06-08T18:31:47Z</cp:lastPrinted>
  <dcterms:created xsi:type="dcterms:W3CDTF">2018-12-04T21:41:57Z</dcterms:created>
  <dcterms:modified xsi:type="dcterms:W3CDTF">2022-12-19T18:42:16Z</dcterms:modified>
</cp:coreProperties>
</file>